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ples\smples Estimate (1)\smples Estimate\Concrete\"/>
    </mc:Choice>
  </mc:AlternateContent>
  <xr:revisionPtr revIDLastSave="0" documentId="13_ncr:1_{13C1A9D5-B51F-4EE9-B84E-C18990D83DC4}" xr6:coauthVersionLast="47" xr6:coauthVersionMax="47" xr10:uidLastSave="{00000000-0000-0000-0000-000000000000}"/>
  <bookViews>
    <workbookView xWindow="28680" yWindow="-120" windowWidth="29040" windowHeight="15720" tabRatio="833" xr2:uid="{00000000-000D-0000-FFFF-FFFF00000000}"/>
  </bookViews>
  <sheets>
    <sheet name="QTY" sheetId="1" r:id="rId1"/>
  </sheets>
  <definedNames>
    <definedName name="_xlnm.Print_Area" localSheetId="0">QTY!$A$1:$P$237</definedName>
    <definedName name="_xlnm.Print_Titles" localSheetId="0">QTY!$58:$58</definedName>
    <definedName name="TotalMonthlyExpenses">SUM(#REF!)</definedName>
    <definedName name="TotalMonthlyIncome">SUM(#REF!)</definedName>
  </definedNames>
  <calcPr calcId="191029"/>
</workbook>
</file>

<file path=xl/calcChain.xml><?xml version="1.0" encoding="utf-8"?>
<calcChain xmlns="http://schemas.openxmlformats.org/spreadsheetml/2006/main">
  <c r="B69" i="1" l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P231" i="1" l="1"/>
  <c r="P233" i="1" l="1"/>
  <c r="P235" i="1" s="1"/>
  <c r="B63" i="1" l="1"/>
  <c r="B64" i="1"/>
  <c r="B65" i="1"/>
  <c r="B66" i="1"/>
  <c r="B67" i="1"/>
  <c r="B68" i="1"/>
  <c r="B62" i="1" l="1"/>
  <c r="P234" i="1" l="1"/>
  <c r="P236" i="1" s="1"/>
  <c r="B236" i="1" l="1"/>
  <c r="B235" i="1"/>
  <c r="B234" i="1"/>
  <c r="B233" i="1"/>
  <c r="B61" i="1"/>
</calcChain>
</file>

<file path=xl/sharedStrings.xml><?xml version="1.0" encoding="utf-8"?>
<sst xmlns="http://schemas.openxmlformats.org/spreadsheetml/2006/main" count="324" uniqueCount="144">
  <si>
    <t>S#</t>
  </si>
  <si>
    <t>CSI NO</t>
  </si>
  <si>
    <t>QTY.</t>
  </si>
  <si>
    <t>DIVISION 02 - EXISTING CONDITIONS</t>
  </si>
  <si>
    <t>DETAIL #</t>
  </si>
  <si>
    <t>LS</t>
  </si>
  <si>
    <t>SUPERVISION</t>
  </si>
  <si>
    <t>DIVISION 01 - GENERAL REQUIREMENTS</t>
  </si>
  <si>
    <t>Subtotal</t>
  </si>
  <si>
    <t>Calc.</t>
  </si>
  <si>
    <t>MOBILIZATION</t>
  </si>
  <si>
    <t>DESCRIPTION</t>
  </si>
  <si>
    <t>DWG #</t>
  </si>
  <si>
    <t xml:space="preserve">                                                   </t>
  </si>
  <si>
    <t xml:space="preserve">BIDDER NAME:  </t>
  </si>
  <si>
    <t>UNIT</t>
  </si>
  <si>
    <t xml:space="preserve"> ID:  </t>
  </si>
  <si>
    <t>PERMITS</t>
  </si>
  <si>
    <t>G.Total</t>
  </si>
  <si>
    <t>BOND &amp; INSURANCE</t>
  </si>
  <si>
    <t>SUBMITTALS &amp; SAMPLES</t>
  </si>
  <si>
    <t>TEMPORARY FACILITIES &amp; CONTROLS</t>
  </si>
  <si>
    <t>PROJECT SCHEDULE</t>
  </si>
  <si>
    <t>CLOSEOUT PROCEDURES</t>
  </si>
  <si>
    <t>LABOR</t>
  </si>
  <si>
    <t>TOTAL COST</t>
  </si>
  <si>
    <t>Manhour / Unit</t>
  </si>
  <si>
    <t>Add wastage of materials</t>
  </si>
  <si>
    <t>MATERIAL  (PER UNIT)</t>
  </si>
  <si>
    <t>COST</t>
  </si>
  <si>
    <t>$/HOUR</t>
  </si>
  <si>
    <t>EQUIPMENT (PER UNIT)</t>
  </si>
  <si>
    <t>COMPOSITE RATE/UNIT</t>
  </si>
  <si>
    <t>EA</t>
  </si>
  <si>
    <t>SF</t>
  </si>
  <si>
    <t>LF</t>
  </si>
  <si>
    <t>DIVISION 31 - EARTHWORK</t>
  </si>
  <si>
    <t>GRADING</t>
  </si>
  <si>
    <t>CY</t>
  </si>
  <si>
    <t>DIVISION 32 - EXTERIOR IMPROVEMENT</t>
  </si>
  <si>
    <t>CONCRETE WORK</t>
  </si>
  <si>
    <t>CF</t>
  </si>
  <si>
    <t>Excavation</t>
  </si>
  <si>
    <t>Backfill</t>
  </si>
  <si>
    <t>Export</t>
  </si>
  <si>
    <t>LB</t>
  </si>
  <si>
    <t>TN</t>
  </si>
  <si>
    <t>DIVISION 03 - CONCRETE</t>
  </si>
  <si>
    <t>EARTHWORK</t>
  </si>
  <si>
    <t>TOPSOIL</t>
  </si>
  <si>
    <t>6" TOPSOIL STRIPPING</t>
  </si>
  <si>
    <t>CUT</t>
  </si>
  <si>
    <t>FILL</t>
  </si>
  <si>
    <t>EXPORT MATERIAL</t>
  </si>
  <si>
    <t xml:space="preserve">Total. </t>
  </si>
  <si>
    <t>SIDEWALKS</t>
  </si>
  <si>
    <t>Conc. Sidewalk</t>
  </si>
  <si>
    <t>EROSION &amp; SEDIMENTATION CONTOL</t>
  </si>
  <si>
    <t>Silt Fence</t>
  </si>
  <si>
    <t>COMPACTION OF SUBGRADE</t>
  </si>
  <si>
    <t>(2'-6"x12") TYPE WF1, CONCRETE FOOTING = 45 CY</t>
  </si>
  <si>
    <t>Compaction of sub-grade.</t>
  </si>
  <si>
    <t>Formwork.</t>
  </si>
  <si>
    <t>Rebar's (Grade 60)</t>
  </si>
  <si>
    <t>Concrete footing. (f'c = 4500 PSI)</t>
  </si>
  <si>
    <t>(2'Wx1'H) TYPE WF2, CONCRETE FOOTING = (25.5 CY)</t>
  </si>
  <si>
    <t>1SF TYPE WF3, THICKENED CONCRETE FOOTING = (3.5 CY)</t>
  </si>
  <si>
    <t>(4' SQ.x1'H) TYPE F2.0, CONCRETE FOOTING PAD (4 EA), (0.6 CY)</t>
  </si>
  <si>
    <t>(12.25' SQ.x1'H) TYPE F3.5, CONCRETE FOOTING PAD (8 EA), (3.5 CY)</t>
  </si>
  <si>
    <t>(16' SQ.x1'H) TYPE F4.0, CONCRETE FOOTING PAD (12 EA), (7.5 CY)</t>
  </si>
  <si>
    <t>(20.25' SQ.x1'H) TYPE F4.5, CONCRETE FOOTING PAD (4 EA), (3 CY)</t>
  </si>
  <si>
    <t>(36' SQ.x1.25'H) TYPE F6.0, CONCRETE FOOTING PAD (2 EA), (3.8 CY)</t>
  </si>
  <si>
    <t>(49' SQ.x1.5'H) TYPE F7.0, CONCRETE FOOTING PAD (2 EA), (5.5 CY)</t>
  </si>
  <si>
    <t>(75' SQ.x2'H) TYPE F10.0, CONCRETE FOOTING PAD (12 EA), (67 CY)</t>
  </si>
  <si>
    <t>(8"Wx1'H) CONCRETE GRADE BEAM, (0.3 CY)</t>
  </si>
  <si>
    <t xml:space="preserve">Concrete footing. (f'c = 4500 PSI) </t>
  </si>
  <si>
    <t>CONCRETE WALL</t>
  </si>
  <si>
    <t>(8" THK) Concrete wall. (f'c = 4500 PSI) = 6.1 CY</t>
  </si>
  <si>
    <t>SLAB ON GRADE</t>
  </si>
  <si>
    <t>(15 MIL) Vapor barrier.</t>
  </si>
  <si>
    <t>w/ 6x6 w4.0xw4.0 W.W.F</t>
  </si>
  <si>
    <t>w/ 6x6 w1.4xw1.4 W.W.F</t>
  </si>
  <si>
    <t>(6" THK) Slab on grade. (f'c = 4500 PSI) = 377 CY</t>
  </si>
  <si>
    <t>(6" THK) Freezer Floor Slab (f'c = 4500 PSI) = 140 CY</t>
  </si>
  <si>
    <t>(4" THk) Slab on Grade (f'c = 4500 PSI) = 3.2 CY</t>
  </si>
  <si>
    <t>(4" THk) Base Slab (f'c = 4500 PSI) = 92 CY</t>
  </si>
  <si>
    <t>4" Compacted Granular subbase</t>
  </si>
  <si>
    <t>Cont. Backer Rod and Sealant</t>
  </si>
  <si>
    <t>(2) 3" Layer foil faced Rigid Polyisocyanurate Insulation Brd. (R-30)</t>
  </si>
  <si>
    <t>R-15 Rigid polyisocyanurate perimeter Insulation</t>
  </si>
  <si>
    <t>CONCRETE STAIR</t>
  </si>
  <si>
    <t>Concrete stair. (f'c = 4500 PSI) =(2 CY)</t>
  </si>
  <si>
    <t>CONCRETE FILLED METAL PAN STAIR</t>
  </si>
  <si>
    <t>(3'-6"Wx9-1/2" ) Concrete on Metal pan stair steps = 14 EA, (1.5 CY)</t>
  </si>
  <si>
    <t>EQUIPMENT PLATFORM FLOOR</t>
  </si>
  <si>
    <t>Suspended slab</t>
  </si>
  <si>
    <t>3-1/2" Normal Weight Concrete Slab on 0.6c26 Form Deck</t>
  </si>
  <si>
    <t>6x6 W4.0xW4.0 W.W.F</t>
  </si>
  <si>
    <t>DIVISION 04 - MASONARY</t>
  </si>
  <si>
    <t>CONCRETE UNIT MASONARY</t>
  </si>
  <si>
    <t>S1.1</t>
  </si>
  <si>
    <t>S2.1</t>
  </si>
  <si>
    <t xml:space="preserve">CMU Stem Wall </t>
  </si>
  <si>
    <t>SP2</t>
  </si>
  <si>
    <t>Q20/SP4</t>
  </si>
  <si>
    <t>See Detail on Plan</t>
  </si>
  <si>
    <t>6" Concrete slab on Grade</t>
  </si>
  <si>
    <t>6" Gravel under slab</t>
  </si>
  <si>
    <t>R-15 Rigid Insulation On perimeter</t>
  </si>
  <si>
    <t>CONCRETE PAD</t>
  </si>
  <si>
    <t>Concrete Pad. (f'c = 4500 PSI)</t>
  </si>
  <si>
    <t>See Sch. On DWG S1.1</t>
  </si>
  <si>
    <t>S1.1, S1.3</t>
  </si>
  <si>
    <t>08/S2.2</t>
  </si>
  <si>
    <t>07/S2.2</t>
  </si>
  <si>
    <t>S1.3</t>
  </si>
  <si>
    <t>01/S3.3</t>
  </si>
  <si>
    <t>UTILITIES</t>
  </si>
  <si>
    <t>WATER UTILITIES</t>
  </si>
  <si>
    <t>`</t>
  </si>
  <si>
    <t>EXCAVATION</t>
  </si>
  <si>
    <t>TRENCH SPOIL EXPORT</t>
  </si>
  <si>
    <t>BACK FILLING</t>
  </si>
  <si>
    <t xml:space="preserve">SANITARY SEWER </t>
  </si>
  <si>
    <t>6" TOP SOIL RE-SPREADING</t>
  </si>
  <si>
    <t>EXPORT SURPLUS TOPSOIL</t>
  </si>
  <si>
    <t>CORE EXISTING PUMP STATION</t>
  </si>
  <si>
    <t>CONNECT NEW PIPE W/ WATER TIGHT FLEXIBLE PIPE To MANHOLE CONNECTOR</t>
  </si>
  <si>
    <t>(4") SANITARY CLEANOUT</t>
  </si>
  <si>
    <t>REMOVE EXISTING 90Deg &amp; BLOCKING</t>
  </si>
  <si>
    <t>REMOVE &amp; REINSTALL FIRE HYDRANT</t>
  </si>
  <si>
    <t>10"x6" TEE &amp; VALVE</t>
  </si>
  <si>
    <t>10"x8" REDUCER</t>
  </si>
  <si>
    <t>8" 45Deg BEND</t>
  </si>
  <si>
    <t>(4") PVC SANITARY</t>
  </si>
  <si>
    <t>(10") DIP</t>
  </si>
  <si>
    <t>(8") DIP</t>
  </si>
  <si>
    <t>CONC. DUCT</t>
  </si>
  <si>
    <t>(23"x23") CONC. DUCT BANK</t>
  </si>
  <si>
    <t>Add Contractor's overhead &amp; profit @ 20%</t>
  </si>
  <si>
    <t>C-2</t>
  </si>
  <si>
    <t>#67 STONE BEDDING</t>
  </si>
  <si>
    <t>SP-3</t>
  </si>
  <si>
    <t>103(E)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</si>
</sst>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000000"/>
    <numFmt numFmtId="166" formatCode="&quot;$&quot;#,##0"/>
    <numFmt numFmtId="167" formatCode="_(* #,##0.000_);_(* \(#,##0.000\);_(* &quot;-&quot;???_);_(@_)"/>
    <numFmt numFmtId="168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sz val="36"/>
      <color theme="0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u/>
      <sz val="9.35"/>
      <color theme="1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125">
        <bgColor theme="0"/>
      </patternFill>
    </fill>
    <fill>
      <patternFill patternType="darkTrellis"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>
      <alignment vertical="center"/>
    </xf>
    <xf numFmtId="0" fontId="6" fillId="3" borderId="0" applyNumberFormat="0" applyBorder="0" applyProtection="0">
      <alignment horizontal="center" vertical="center"/>
    </xf>
    <xf numFmtId="0" fontId="6" fillId="4" borderId="0" applyNumberFormat="0" applyBorder="0" applyProtection="0">
      <alignment horizontal="center" vertical="center"/>
    </xf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7" borderId="11" applyBorder="0">
      <alignment horizontal="center" vertical="center"/>
    </xf>
    <xf numFmtId="0" fontId="2" fillId="8" borderId="11" applyBorder="0">
      <alignment horizontal="center" vertical="center"/>
    </xf>
    <xf numFmtId="0" fontId="2" fillId="9" borderId="14">
      <alignment horizontal="center" vertical="center"/>
    </xf>
    <xf numFmtId="0" fontId="1" fillId="7" borderId="11" applyBorder="0">
      <alignment horizontal="center" vertical="center"/>
    </xf>
    <xf numFmtId="0" fontId="1" fillId="8" borderId="11" applyBorder="0">
      <alignment horizontal="center" vertical="center"/>
    </xf>
    <xf numFmtId="0" fontId="1" fillId="9" borderId="14">
      <alignment horizontal="center" vertical="center"/>
    </xf>
    <xf numFmtId="0" fontId="17" fillId="11" borderId="0" applyNumberFormat="0" applyBorder="0" applyAlignment="0" applyProtection="0"/>
    <xf numFmtId="0" fontId="3" fillId="12" borderId="0" applyNumberFormat="0" applyBorder="0" applyAlignment="0" applyProtection="0"/>
  </cellStyleXfs>
  <cellXfs count="184">
    <xf numFmtId="0" fontId="0" fillId="0" borderId="0" xfId="0"/>
    <xf numFmtId="0" fontId="10" fillId="6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0" fontId="9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14" fontId="2" fillId="6" borderId="0" xfId="0" applyNumberFormat="1" applyFont="1" applyFill="1" applyAlignment="1">
      <alignment vertical="center" wrapText="1"/>
    </xf>
    <xf numFmtId="0" fontId="10" fillId="6" borderId="0" xfId="0" applyFont="1" applyFill="1" applyAlignment="1">
      <alignment horizontal="right" vertical="center" wrapText="1"/>
    </xf>
    <xf numFmtId="0" fontId="2" fillId="6" borderId="0" xfId="0" applyFont="1" applyFill="1" applyAlignment="1">
      <alignment horizontal="right" vertical="center" wrapText="1"/>
    </xf>
    <xf numFmtId="0" fontId="10" fillId="6" borderId="0" xfId="0" applyFont="1" applyFill="1" applyAlignment="1">
      <alignment horizontal="right" vertical="center"/>
    </xf>
    <xf numFmtId="0" fontId="13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right" vertical="center" wrapText="1"/>
    </xf>
    <xf numFmtId="0" fontId="10" fillId="6" borderId="3" xfId="6" applyFont="1" applyFill="1" applyBorder="1" applyAlignment="1">
      <alignment horizontal="center" vertical="center" wrapText="1"/>
    </xf>
    <xf numFmtId="0" fontId="10" fillId="6" borderId="18" xfId="6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0" fillId="6" borderId="0" xfId="0" applyFont="1" applyFill="1" applyAlignment="1">
      <alignment vertical="center" wrapText="1"/>
    </xf>
    <xf numFmtId="0" fontId="16" fillId="6" borderId="0" xfId="7" applyFont="1" applyFill="1" applyAlignment="1" applyProtection="1">
      <alignment horizontal="center" vertical="center" wrapText="1"/>
    </xf>
    <xf numFmtId="1" fontId="2" fillId="6" borderId="0" xfId="0" applyNumberFormat="1" applyFont="1" applyFill="1" applyAlignment="1">
      <alignment horizontal="center" vertical="center" wrapText="1"/>
    </xf>
    <xf numFmtId="1" fontId="9" fillId="6" borderId="0" xfId="0" applyNumberFormat="1" applyFont="1" applyFill="1" applyAlignment="1">
      <alignment horizontal="center" vertical="center" wrapText="1"/>
    </xf>
    <xf numFmtId="1" fontId="13" fillId="6" borderId="1" xfId="1" applyNumberFormat="1" applyFont="1" applyFill="1" applyBorder="1" applyAlignment="1">
      <alignment horizontal="center" vertical="center" wrapText="1"/>
    </xf>
    <xf numFmtId="1" fontId="10" fillId="6" borderId="3" xfId="6" applyNumberFormat="1" applyFont="1" applyFill="1" applyBorder="1" applyAlignment="1">
      <alignment horizontal="center" vertical="center" wrapText="1"/>
    </xf>
    <xf numFmtId="1" fontId="10" fillId="6" borderId="2" xfId="0" applyNumberFormat="1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42" fontId="2" fillId="6" borderId="0" xfId="0" applyNumberFormat="1" applyFont="1" applyFill="1" applyAlignment="1">
      <alignment vertical="center" wrapText="1"/>
    </xf>
    <xf numFmtId="42" fontId="10" fillId="6" borderId="8" xfId="6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1" xfId="1" applyFont="1" applyFill="1" applyBorder="1" applyAlignment="1">
      <alignment horizontal="center" vertical="center" wrapText="1"/>
    </xf>
    <xf numFmtId="166" fontId="13" fillId="6" borderId="7" xfId="1" applyNumberFormat="1" applyFont="1" applyFill="1" applyBorder="1" applyAlignment="1">
      <alignment horizontal="center" vertical="center" wrapText="1"/>
    </xf>
    <xf numFmtId="0" fontId="13" fillId="6" borderId="1" xfId="6" applyFont="1" applyFill="1" applyBorder="1" applyAlignment="1">
      <alignment horizontal="center" vertical="center" wrapText="1"/>
    </xf>
    <xf numFmtId="0" fontId="14" fillId="6" borderId="1" xfId="6" applyFont="1" applyFill="1" applyBorder="1" applyAlignment="1">
      <alignment horizontal="center" vertical="center" wrapText="1"/>
    </xf>
    <xf numFmtId="166" fontId="10" fillId="6" borderId="9" xfId="0" applyNumberFormat="1" applyFont="1" applyFill="1" applyBorder="1" applyAlignment="1">
      <alignment horizontal="center" vertical="center" wrapText="1"/>
    </xf>
    <xf numFmtId="166" fontId="10" fillId="6" borderId="7" xfId="0" applyNumberFormat="1" applyFont="1" applyFill="1" applyBorder="1" applyAlignment="1">
      <alignment horizontal="center" vertical="center" wrapText="1"/>
    </xf>
    <xf numFmtId="0" fontId="1" fillId="7" borderId="25" xfId="8" applyFont="1" applyBorder="1" applyAlignment="1">
      <alignment horizontal="center" vertical="center" wrapText="1"/>
    </xf>
    <xf numFmtId="0" fontId="1" fillId="7" borderId="26" xfId="8" applyFont="1" applyBorder="1" applyAlignment="1">
      <alignment horizontal="center" vertical="center" wrapText="1"/>
    </xf>
    <xf numFmtId="0" fontId="1" fillId="7" borderId="27" xfId="8" applyFont="1" applyBorder="1" applyAlignment="1">
      <alignment horizontal="center" vertical="center" wrapText="1"/>
    </xf>
    <xf numFmtId="165" fontId="1" fillId="6" borderId="26" xfId="0" applyNumberFormat="1" applyFont="1" applyFill="1" applyBorder="1" applyAlignment="1">
      <alignment horizontal="center" vertical="center" wrapText="1"/>
    </xf>
    <xf numFmtId="1" fontId="1" fillId="7" borderId="26" xfId="8" applyNumberFormat="1" applyFont="1" applyBorder="1" applyAlignment="1">
      <alignment horizontal="center" vertical="center" wrapText="1"/>
    </xf>
    <xf numFmtId="42" fontId="1" fillId="7" borderId="26" xfId="8" applyNumberFormat="1" applyFont="1" applyBorder="1" applyAlignment="1">
      <alignment horizontal="center" vertical="center" wrapText="1"/>
    </xf>
    <xf numFmtId="42" fontId="1" fillId="7" borderId="28" xfId="8" applyNumberFormat="1" applyFont="1" applyBorder="1" applyAlignment="1">
      <alignment horizontal="center" vertical="center" wrapText="1"/>
    </xf>
    <xf numFmtId="166" fontId="13" fillId="6" borderId="1" xfId="1" applyNumberFormat="1" applyFont="1" applyFill="1" applyBorder="1" applyAlignment="1">
      <alignment horizontal="center" vertical="center" wrapText="1"/>
    </xf>
    <xf numFmtId="166" fontId="10" fillId="6" borderId="3" xfId="6" applyNumberFormat="1" applyFont="1" applyFill="1" applyBorder="1" applyAlignment="1">
      <alignment horizontal="center" vertical="center" wrapText="1"/>
    </xf>
    <xf numFmtId="166" fontId="10" fillId="6" borderId="2" xfId="0" applyNumberFormat="1" applyFont="1" applyFill="1" applyBorder="1" applyAlignment="1">
      <alignment horizontal="center" vertical="center" wrapText="1"/>
    </xf>
    <xf numFmtId="166" fontId="10" fillId="6" borderId="1" xfId="0" applyNumberFormat="1" applyFont="1" applyFill="1" applyBorder="1" applyAlignment="1">
      <alignment horizontal="center" vertical="center" wrapText="1"/>
    </xf>
    <xf numFmtId="42" fontId="10" fillId="6" borderId="3" xfId="6" applyNumberFormat="1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165" fontId="13" fillId="6" borderId="15" xfId="0" applyNumberFormat="1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1" fontId="1" fillId="7" borderId="11" xfId="11" applyNumberFormat="1" applyBorder="1" applyAlignment="1">
      <alignment horizontal="center" vertical="center" wrapText="1"/>
    </xf>
    <xf numFmtId="0" fontId="1" fillId="7" borderId="12" xfId="11" applyBorder="1" applyAlignment="1">
      <alignment horizontal="center" vertical="center" wrapText="1"/>
    </xf>
    <xf numFmtId="42" fontId="1" fillId="7" borderId="12" xfId="11" applyNumberFormat="1" applyBorder="1" applyAlignment="1">
      <alignment horizontal="center" vertical="center" wrapText="1"/>
    </xf>
    <xf numFmtId="42" fontId="1" fillId="7" borderId="13" xfId="11" applyNumberFormat="1" applyBorder="1" applyAlignment="1">
      <alignment horizontal="center" vertical="center" wrapText="1"/>
    </xf>
    <xf numFmtId="0" fontId="1" fillId="7" borderId="34" xfId="11" applyBorder="1" applyAlignment="1">
      <alignment horizontal="center" vertical="center" wrapText="1"/>
    </xf>
    <xf numFmtId="0" fontId="1" fillId="7" borderId="14" xfId="1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167" fontId="1" fillId="6" borderId="3" xfId="0" applyNumberFormat="1" applyFont="1" applyFill="1" applyBorder="1" applyAlignment="1">
      <alignment horizontal="center" vertical="center" wrapText="1"/>
    </xf>
    <xf numFmtId="41" fontId="1" fillId="6" borderId="3" xfId="0" applyNumberFormat="1" applyFont="1" applyFill="1" applyBorder="1" applyAlignment="1">
      <alignment horizontal="center" vertical="center" wrapText="1"/>
    </xf>
    <xf numFmtId="2" fontId="10" fillId="6" borderId="3" xfId="6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42" fontId="12" fillId="6" borderId="7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2" fontId="12" fillId="6" borderId="11" xfId="1" applyNumberFormat="1" applyFont="1" applyFill="1" applyBorder="1" applyAlignment="1">
      <alignment horizontal="center" vertical="center" wrapText="1"/>
    </xf>
    <xf numFmtId="2" fontId="12" fillId="6" borderId="1" xfId="1" applyNumberFormat="1" applyFont="1" applyFill="1" applyBorder="1" applyAlignment="1">
      <alignment horizontal="center" vertical="center" wrapText="1"/>
    </xf>
    <xf numFmtId="168" fontId="12" fillId="6" borderId="11" xfId="1" applyNumberFormat="1" applyFont="1" applyFill="1" applyBorder="1" applyAlignment="1">
      <alignment horizontal="center" vertical="center" wrapText="1"/>
    </xf>
    <xf numFmtId="164" fontId="1" fillId="6" borderId="0" xfId="0" applyNumberFormat="1" applyFont="1" applyFill="1" applyAlignment="1">
      <alignment vertical="center" wrapText="1"/>
    </xf>
    <xf numFmtId="0" fontId="0" fillId="10" borderId="0" xfId="0" applyFill="1" applyAlignment="1">
      <alignment vertical="center" wrapText="1"/>
    </xf>
    <xf numFmtId="2" fontId="1" fillId="7" borderId="12" xfId="11" applyNumberForma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" fontId="12" fillId="0" borderId="15" xfId="1" applyNumberFormat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42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2" fontId="10" fillId="6" borderId="2" xfId="0" applyNumberFormat="1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44" fontId="1" fillId="6" borderId="0" xfId="0" applyNumberFormat="1" applyFont="1" applyFill="1" applyAlignment="1">
      <alignment vertical="center" wrapText="1"/>
    </xf>
    <xf numFmtId="165" fontId="1" fillId="6" borderId="14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166" fontId="13" fillId="6" borderId="11" xfId="0" applyNumberFormat="1" applyFont="1" applyFill="1" applyBorder="1" applyAlignment="1">
      <alignment vertical="center" wrapText="1"/>
    </xf>
    <xf numFmtId="0" fontId="10" fillId="6" borderId="11" xfId="0" applyFont="1" applyFill="1" applyBorder="1" applyAlignment="1">
      <alignment vertical="center" wrapText="1"/>
    </xf>
    <xf numFmtId="168" fontId="1" fillId="0" borderId="20" xfId="6" applyNumberFormat="1" applyFont="1" applyBorder="1" applyAlignment="1">
      <alignment horizontal="center" vertical="center" wrapText="1"/>
    </xf>
    <xf numFmtId="2" fontId="12" fillId="0" borderId="11" xfId="1" applyNumberFormat="1" applyFont="1" applyBorder="1" applyAlignment="1">
      <alignment horizontal="center" vertical="center" wrapText="1"/>
    </xf>
    <xf numFmtId="42" fontId="12" fillId="0" borderId="7" xfId="1" applyNumberFormat="1" applyFont="1" applyBorder="1" applyAlignment="1">
      <alignment horizontal="center" vertical="center" wrapText="1"/>
    </xf>
    <xf numFmtId="168" fontId="12" fillId="0" borderId="1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" fontId="12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" fillId="0" borderId="17" xfId="6" applyFont="1" applyBorder="1" applyAlignment="1">
      <alignment vertical="center" wrapText="1"/>
    </xf>
    <xf numFmtId="2" fontId="12" fillId="0" borderId="15" xfId="1" applyNumberFormat="1" applyFont="1" applyBorder="1" applyAlignment="1">
      <alignment horizontal="center" vertical="center" wrapText="1"/>
    </xf>
    <xf numFmtId="2" fontId="1" fillId="6" borderId="1" xfId="6" applyNumberFormat="1" applyFont="1" applyFill="1" applyBorder="1" applyAlignment="1">
      <alignment horizontal="center" vertical="center" wrapText="1"/>
    </xf>
    <xf numFmtId="168" fontId="12" fillId="0" borderId="20" xfId="1" applyNumberFormat="1" applyFont="1" applyBorder="1" applyAlignment="1">
      <alignment horizontal="center" vertical="center" wrapText="1"/>
    </xf>
    <xf numFmtId="2" fontId="12" fillId="0" borderId="20" xfId="1" applyNumberFormat="1" applyFont="1" applyBorder="1" applyAlignment="1">
      <alignment horizontal="center" vertical="center" wrapText="1"/>
    </xf>
    <xf numFmtId="2" fontId="1" fillId="0" borderId="20" xfId="6" applyNumberFormat="1" applyFont="1" applyBorder="1" applyAlignment="1">
      <alignment horizontal="center" vertical="center" wrapText="1"/>
    </xf>
    <xf numFmtId="0" fontId="18" fillId="6" borderId="34" xfId="14" applyFont="1" applyFill="1" applyBorder="1" applyAlignment="1">
      <alignment horizontal="center" vertical="center" wrapText="1"/>
    </xf>
    <xf numFmtId="0" fontId="1" fillId="6" borderId="1" xfId="6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right" vertical="center" wrapText="1"/>
    </xf>
    <xf numFmtId="1" fontId="12" fillId="6" borderId="3" xfId="1" applyNumberFormat="1" applyFont="1" applyFill="1" applyBorder="1" applyAlignment="1">
      <alignment horizontal="center" vertical="center" wrapText="1"/>
    </xf>
    <xf numFmtId="2" fontId="12" fillId="6" borderId="3" xfId="1" applyNumberFormat="1" applyFont="1" applyFill="1" applyBorder="1" applyAlignment="1">
      <alignment horizontal="center" vertical="center" wrapText="1"/>
    </xf>
    <xf numFmtId="0" fontId="12" fillId="6" borderId="3" xfId="1" applyFont="1" applyFill="1" applyBorder="1" applyAlignment="1">
      <alignment horizontal="center" vertical="center" wrapText="1"/>
    </xf>
    <xf numFmtId="0" fontId="12" fillId="6" borderId="18" xfId="1" applyFont="1" applyFill="1" applyBorder="1" applyAlignment="1">
      <alignment horizontal="center" vertical="center" wrapText="1"/>
    </xf>
    <xf numFmtId="0" fontId="1" fillId="6" borderId="1" xfId="15" applyFont="1" applyFill="1" applyBorder="1" applyAlignment="1">
      <alignment horizontal="center" vertical="center" wrapText="1"/>
    </xf>
    <xf numFmtId="0" fontId="1" fillId="0" borderId="1" xfId="6" applyFont="1" applyBorder="1" applyAlignment="1">
      <alignment vertical="center" wrapText="1"/>
    </xf>
    <xf numFmtId="42" fontId="12" fillId="0" borderId="16" xfId="1" applyNumberFormat="1" applyFont="1" applyBorder="1" applyAlignment="1">
      <alignment horizontal="center" vertical="center" wrapText="1"/>
    </xf>
    <xf numFmtId="168" fontId="1" fillId="6" borderId="1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vertical="center" wrapText="1"/>
    </xf>
    <xf numFmtId="1" fontId="13" fillId="6" borderId="15" xfId="1" applyNumberFormat="1" applyFont="1" applyFill="1" applyBorder="1" applyAlignment="1">
      <alignment horizontal="center" vertical="center" wrapText="1"/>
    </xf>
    <xf numFmtId="0" fontId="13" fillId="6" borderId="15" xfId="1" applyFont="1" applyFill="1" applyBorder="1" applyAlignment="1">
      <alignment horizontal="center" vertical="center" wrapText="1"/>
    </xf>
    <xf numFmtId="0" fontId="1" fillId="7" borderId="1" xfId="1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2" fillId="6" borderId="14" xfId="1" applyNumberFormat="1" applyFont="1" applyFill="1" applyBorder="1" applyAlignment="1">
      <alignment horizontal="center" vertical="center" wrapText="1"/>
    </xf>
    <xf numFmtId="1" fontId="12" fillId="6" borderId="15" xfId="1" applyNumberFormat="1" applyFont="1" applyFill="1" applyBorder="1" applyAlignment="1">
      <alignment horizontal="center" vertical="center" wrapText="1"/>
    </xf>
    <xf numFmtId="2" fontId="12" fillId="6" borderId="15" xfId="1" applyNumberFormat="1" applyFont="1" applyFill="1" applyBorder="1" applyAlignment="1">
      <alignment horizontal="center" vertical="center" wrapText="1"/>
    </xf>
    <xf numFmtId="0" fontId="12" fillId="6" borderId="15" xfId="1" applyFont="1" applyFill="1" applyBorder="1" applyAlignment="1">
      <alignment horizontal="center" vertical="center" wrapText="1"/>
    </xf>
    <xf numFmtId="165" fontId="1" fillId="6" borderId="1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2" fillId="6" borderId="20" xfId="1" applyFont="1" applyFill="1" applyBorder="1" applyAlignment="1">
      <alignment horizontal="center" vertical="center" wrapText="1"/>
    </xf>
    <xf numFmtId="0" fontId="10" fillId="6" borderId="20" xfId="6" applyFont="1" applyFill="1" applyBorder="1" applyAlignment="1">
      <alignment horizontal="center" vertical="center" wrapText="1"/>
    </xf>
    <xf numFmtId="42" fontId="10" fillId="6" borderId="15" xfId="6" applyNumberFormat="1" applyFont="1" applyFill="1" applyBorder="1" applyAlignment="1">
      <alignment horizontal="center" vertical="center" wrapText="1"/>
    </xf>
    <xf numFmtId="6" fontId="10" fillId="6" borderId="16" xfId="6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right" vertical="center" wrapText="1"/>
    </xf>
    <xf numFmtId="168" fontId="10" fillId="6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right" vertical="center" wrapText="1"/>
    </xf>
    <xf numFmtId="2" fontId="14" fillId="6" borderId="1" xfId="1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 wrapText="1"/>
    </xf>
    <xf numFmtId="42" fontId="1" fillId="6" borderId="7" xfId="6" applyNumberFormat="1" applyFont="1" applyFill="1" applyBorder="1" applyAlignment="1">
      <alignment horizontal="center" vertical="center" wrapText="1"/>
    </xf>
    <xf numFmtId="168" fontId="14" fillId="6" borderId="1" xfId="0" applyNumberFormat="1" applyFont="1" applyFill="1" applyBorder="1" applyAlignment="1">
      <alignment horizontal="center" vertical="center" wrapText="1"/>
    </xf>
    <xf numFmtId="2" fontId="13" fillId="6" borderId="1" xfId="1" applyNumberFormat="1" applyFont="1" applyFill="1" applyBorder="1" applyAlignment="1">
      <alignment horizontal="right" vertical="center" wrapText="1"/>
    </xf>
    <xf numFmtId="168" fontId="14" fillId="6" borderId="1" xfId="6" applyNumberFormat="1" applyFont="1" applyFill="1" applyBorder="1" applyAlignment="1">
      <alignment horizontal="center" vertical="center" wrapText="1"/>
    </xf>
    <xf numFmtId="44" fontId="1" fillId="6" borderId="16" xfId="6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6" borderId="0" xfId="0" applyFont="1" applyFill="1" applyAlignment="1">
      <alignment horizontal="left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2" fontId="10" fillId="6" borderId="32" xfId="0" applyNumberFormat="1" applyFont="1" applyFill="1" applyBorder="1" applyAlignment="1">
      <alignment horizontal="center" vertical="center" wrapText="1"/>
    </xf>
    <xf numFmtId="2" fontId="10" fillId="6" borderId="33" xfId="0" applyNumberFormat="1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15" fillId="6" borderId="31" xfId="0" applyFont="1" applyFill="1" applyBorder="1" applyAlignment="1">
      <alignment horizontal="center" vertical="center" wrapText="1"/>
    </xf>
    <xf numFmtId="2" fontId="10" fillId="6" borderId="5" xfId="0" applyNumberFormat="1" applyFont="1" applyFill="1" applyBorder="1" applyAlignment="1">
      <alignment horizontal="center" vertical="center" wrapText="1"/>
    </xf>
    <xf numFmtId="2" fontId="10" fillId="6" borderId="3" xfId="0" applyNumberFormat="1" applyFont="1" applyFill="1" applyBorder="1" applyAlignment="1">
      <alignment horizontal="center" vertical="center" wrapText="1"/>
    </xf>
    <xf numFmtId="42" fontId="10" fillId="6" borderId="6" xfId="0" applyNumberFormat="1" applyFont="1" applyFill="1" applyBorder="1" applyAlignment="1">
      <alignment horizontal="center" vertical="center" wrapText="1"/>
    </xf>
    <xf numFmtId="42" fontId="10" fillId="6" borderId="8" xfId="0" applyNumberFormat="1" applyFont="1" applyFill="1" applyBorder="1" applyAlignment="1">
      <alignment horizontal="center" vertical="center" wrapText="1"/>
    </xf>
    <xf numFmtId="1" fontId="10" fillId="6" borderId="32" xfId="0" applyNumberFormat="1" applyFont="1" applyFill="1" applyBorder="1" applyAlignment="1">
      <alignment horizontal="center" vertical="center" wrapText="1"/>
    </xf>
    <xf numFmtId="1" fontId="10" fillId="6" borderId="33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6" applyFont="1" applyBorder="1" applyAlignment="1">
      <alignment horizontal="center" vertical="center" wrapText="1"/>
    </xf>
    <xf numFmtId="0" fontId="1" fillId="0" borderId="2" xfId="6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7" xfId="6" applyFont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</cellXfs>
  <cellStyles count="16">
    <cellStyle name="40% - Accent3" xfId="15" builtinId="39"/>
    <cellStyle name="Accent3" xfId="14" builtinId="37"/>
    <cellStyle name="Heading 1 2" xfId="2" xr:uid="{00000000-0005-0000-0000-000002000000}"/>
    <cellStyle name="Heading 2 2" xfId="3" xr:uid="{00000000-0005-0000-0000-000003000000}"/>
    <cellStyle name="Heading 3 2" xfId="4" xr:uid="{00000000-0005-0000-0000-000004000000}"/>
    <cellStyle name="Hyperlink" xfId="7" builtinId="8"/>
    <cellStyle name="Normal" xfId="0" builtinId="0"/>
    <cellStyle name="Normal 2" xfId="6" xr:uid="{00000000-0005-0000-0000-000007000000}"/>
    <cellStyle name="Normal 3" xfId="1" xr:uid="{00000000-0005-0000-0000-000008000000}"/>
    <cellStyle name="Style 1" xfId="8" xr:uid="{00000000-0005-0000-0000-000009000000}"/>
    <cellStyle name="Style 1 2" xfId="11" xr:uid="{00000000-0005-0000-0000-00000A000000}"/>
    <cellStyle name="Style 2" xfId="9" xr:uid="{00000000-0005-0000-0000-00000B000000}"/>
    <cellStyle name="Style 2 2" xfId="12" xr:uid="{00000000-0005-0000-0000-00000C000000}"/>
    <cellStyle name="Style 3" xfId="10" xr:uid="{00000000-0005-0000-0000-00000D000000}"/>
    <cellStyle name="Style 3 2" xfId="13" xr:uid="{00000000-0005-0000-0000-00000E000000}"/>
    <cellStyle name="Title 2" xfId="5" xr:uid="{00000000-0005-0000-0000-00000F000000}"/>
  </cellStyles>
  <dxfs count="3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bottom style="medium">
          <color theme="3" tint="0.39994506668294322"/>
        </bottom>
        <vertical/>
        <horizontal/>
      </border>
    </dxf>
    <dxf>
      <font>
        <color theme="1" tint="4.9989318521683403E-2"/>
      </font>
      <border>
        <top style="thick">
          <color theme="0"/>
        </top>
        <vertical style="medium">
          <color theme="0"/>
        </vertical>
      </border>
    </dxf>
  </dxfs>
  <tableStyles count="1" defaultTableStyle="Simple Monthly Budget" defaultPivotStyle="PivotStyleMedium13">
    <tableStyle name="Simple Monthly Budget" pivot="0" count="3" xr9:uid="{00000000-0011-0000-FFFF-FFFF00000000}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641537</xdr:colOff>
      <xdr:row>22</xdr:row>
      <xdr:rowOff>156455</xdr:rowOff>
    </xdr:from>
    <xdr:to>
      <xdr:col>5</xdr:col>
      <xdr:colOff>2064132</xdr:colOff>
      <xdr:row>34</xdr:row>
      <xdr:rowOff>66746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5114" y="5109455"/>
          <a:ext cx="3840480" cy="210836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2205777</xdr:colOff>
      <xdr:row>22</xdr:row>
      <xdr:rowOff>156393</xdr:rowOff>
    </xdr:from>
    <xdr:to>
      <xdr:col>12</xdr:col>
      <xdr:colOff>228681</xdr:colOff>
      <xdr:row>34</xdr:row>
      <xdr:rowOff>66746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07239" y="5109393"/>
          <a:ext cx="3840480" cy="210843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641537</xdr:colOff>
      <xdr:row>34</xdr:row>
      <xdr:rowOff>182213</xdr:rowOff>
    </xdr:from>
    <xdr:to>
      <xdr:col>5</xdr:col>
      <xdr:colOff>2064132</xdr:colOff>
      <xdr:row>48</xdr:row>
      <xdr:rowOff>22407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25114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ADDENDA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Addendum Issued:  </a:t>
          </a:r>
          <a:r>
            <a:rPr 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up to Date (09/15/2014): None</a:t>
          </a:r>
          <a:endParaRPr lang="en-US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review</a:t>
          </a:r>
          <a:r>
            <a:rPr lang="en-US" sz="16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any Addendum issued after Date 12/19/24</a:t>
          </a: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2205777</xdr:colOff>
      <xdr:row>34</xdr:row>
      <xdr:rowOff>182213</xdr:rowOff>
    </xdr:from>
    <xdr:to>
      <xdr:col>12</xdr:col>
      <xdr:colOff>228681</xdr:colOff>
      <xdr:row>48</xdr:row>
      <xdr:rowOff>22407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107239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20</xdr:row>
      <xdr:rowOff>89156</xdr:rowOff>
    </xdr:from>
    <xdr:to>
      <xdr:col>5</xdr:col>
      <xdr:colOff>2064132</xdr:colOff>
      <xdr:row>22</xdr:row>
      <xdr:rowOff>99625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5114" y="4675810"/>
          <a:ext cx="3840480" cy="37681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  <a:ea typeface="Verdana" pitchFamily="34" charset="0"/>
              <a:cs typeface="Verdana" pitchFamily="34" charset="0"/>
            </a:rPr>
            <a:t>OWNER</a:t>
          </a:r>
        </a:p>
      </xdr:txBody>
    </xdr:sp>
    <xdr:clientData/>
  </xdr:twoCellAnchor>
  <xdr:twoCellAnchor>
    <xdr:from>
      <xdr:col>5</xdr:col>
      <xdr:colOff>2205777</xdr:colOff>
      <xdr:row>20</xdr:row>
      <xdr:rowOff>93220</xdr:rowOff>
    </xdr:from>
    <xdr:to>
      <xdr:col>12</xdr:col>
      <xdr:colOff>228681</xdr:colOff>
      <xdr:row>22</xdr:row>
      <xdr:rowOff>99625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107239" y="4679874"/>
          <a:ext cx="3840480" cy="37275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</a:rPr>
            <a:t>ARCHITECT</a:t>
          </a:r>
        </a:p>
      </xdr:txBody>
    </xdr:sp>
    <xdr:clientData/>
  </xdr:twoCellAnchor>
  <xdr:twoCellAnchor>
    <xdr:from>
      <xdr:col>2</xdr:col>
      <xdr:colOff>641537</xdr:colOff>
      <xdr:row>12</xdr:row>
      <xdr:rowOff>164546</xdr:rowOff>
    </xdr:from>
    <xdr:to>
      <xdr:col>12</xdr:col>
      <xdr:colOff>219075</xdr:colOff>
      <xdr:row>16</xdr:row>
      <xdr:rowOff>154360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9687" y="3307796"/>
          <a:ext cx="7464238" cy="7137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4</xdr:row>
      <xdr:rowOff>171679</xdr:rowOff>
    </xdr:from>
    <xdr:to>
      <xdr:col>12</xdr:col>
      <xdr:colOff>209550</xdr:colOff>
      <xdr:row>12</xdr:row>
      <xdr:rowOff>40266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79687" y="1809979"/>
          <a:ext cx="7454713" cy="137353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solidFill>
                <a:sysClr val="windowText" lastClr="000000"/>
              </a:solidFill>
            </a:rPr>
            <a:t>BUTNER</a:t>
          </a:r>
          <a:r>
            <a:rPr lang="en-US" sz="2000" b="1" baseline="0">
              <a:solidFill>
                <a:sysClr val="windowText" lastClr="000000"/>
              </a:solidFill>
            </a:rPr>
            <a:t> FOOD DISTRIBUTION WAREHOUSE ADDITION</a:t>
          </a:r>
          <a:endParaRPr lang="en-US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246"/>
  <sheetViews>
    <sheetView showGridLines="0" tabSelected="1" view="pageBreakPreview" topLeftCell="A79" zoomScaleNormal="100" zoomScaleSheetLayoutView="100" workbookViewId="0">
      <selection activeCell="G99" sqref="G99"/>
    </sheetView>
  </sheetViews>
  <sheetFormatPr defaultColWidth="9.109375" defaultRowHeight="13.8" x14ac:dyDescent="0.3"/>
  <cols>
    <col min="1" max="1" width="2.88671875" style="2" customWidth="1"/>
    <col min="2" max="2" width="4.44140625" style="25" bestFit="1" customWidth="1"/>
    <col min="3" max="3" width="10.88671875" style="25" customWidth="1"/>
    <col min="4" max="4" width="15" style="25" customWidth="1"/>
    <col min="5" max="5" width="12.6640625" style="25" customWidth="1"/>
    <col min="6" max="6" width="52.6640625" style="2" customWidth="1"/>
    <col min="7" max="7" width="11" style="19" customWidth="1"/>
    <col min="8" max="8" width="11" style="25" hidden="1" customWidth="1"/>
    <col min="9" max="9" width="11" style="25" customWidth="1"/>
    <col min="10" max="10" width="10.5546875" style="25" customWidth="1"/>
    <col min="11" max="11" width="9.88671875" style="25" customWidth="1"/>
    <col min="12" max="12" width="10.88671875" style="25" customWidth="1"/>
    <col min="13" max="13" width="12.44140625" style="30" customWidth="1"/>
    <col min="14" max="14" width="13.88671875" style="2" customWidth="1"/>
    <col min="15" max="15" width="14.33203125" style="2" customWidth="1"/>
    <col min="16" max="16" width="14.88671875" style="2" customWidth="1"/>
    <col min="17" max="17" width="13.6640625" style="2" bestFit="1" customWidth="1"/>
    <col min="18" max="18" width="12.44140625" style="2" bestFit="1" customWidth="1"/>
    <col min="19" max="19" width="13.109375" style="2" bestFit="1" customWidth="1"/>
    <col min="20" max="20" width="9.109375" style="2"/>
    <col min="21" max="22" width="13.109375" style="2" bestFit="1" customWidth="1"/>
    <col min="23" max="16384" width="9.109375" style="2"/>
  </cols>
  <sheetData>
    <row r="2" spans="2:12" ht="14.25" customHeight="1" x14ac:dyDescent="0.3">
      <c r="B2" s="3"/>
      <c r="C2" s="3"/>
      <c r="D2" s="3"/>
      <c r="E2" s="4"/>
      <c r="F2" s="3"/>
      <c r="G2" s="20"/>
      <c r="H2" s="3"/>
      <c r="I2" s="3"/>
      <c r="J2" s="3"/>
      <c r="K2" s="3"/>
      <c r="L2" s="3"/>
    </row>
    <row r="3" spans="2:12" ht="14.25" customHeight="1" x14ac:dyDescent="0.3">
      <c r="B3" s="3"/>
      <c r="C3" s="3"/>
      <c r="D3" s="3"/>
      <c r="E3" s="4"/>
      <c r="F3" s="3"/>
      <c r="G3" s="20"/>
      <c r="H3" s="3"/>
      <c r="I3" s="3"/>
      <c r="J3" s="3"/>
      <c r="K3" s="3"/>
      <c r="L3" s="3"/>
    </row>
    <row r="4" spans="2:12" ht="14.25" customHeight="1" x14ac:dyDescent="0.3">
      <c r="B4" s="3"/>
      <c r="C4" s="3"/>
      <c r="D4" s="3"/>
      <c r="E4" s="4"/>
      <c r="F4" s="3"/>
      <c r="G4" s="20"/>
      <c r="H4" s="3"/>
      <c r="I4" s="3"/>
      <c r="J4" s="3"/>
      <c r="K4" s="3"/>
      <c r="L4" s="3"/>
    </row>
    <row r="6" spans="2:12" x14ac:dyDescent="0.3">
      <c r="B6" s="4"/>
      <c r="C6" s="4"/>
      <c r="D6" s="4"/>
      <c r="E6" s="4"/>
      <c r="F6" s="5"/>
      <c r="G6" s="20"/>
      <c r="H6" s="4"/>
      <c r="I6" s="4"/>
      <c r="J6" s="4"/>
      <c r="K6" s="4"/>
      <c r="L6" s="4"/>
    </row>
    <row r="7" spans="2:12" x14ac:dyDescent="0.3">
      <c r="B7" s="4"/>
      <c r="C7" s="4"/>
      <c r="D7" s="4"/>
      <c r="E7" s="4"/>
      <c r="F7" s="5"/>
      <c r="G7" s="20"/>
      <c r="H7" s="4"/>
      <c r="I7" s="4"/>
      <c r="J7" s="4"/>
      <c r="K7" s="4"/>
      <c r="L7" s="4"/>
    </row>
    <row r="8" spans="2:12" x14ac:dyDescent="0.3">
      <c r="B8" s="4"/>
      <c r="C8" s="4"/>
      <c r="D8" s="4"/>
      <c r="E8" s="4"/>
      <c r="F8" s="5"/>
      <c r="G8" s="20"/>
      <c r="H8" s="4"/>
      <c r="I8" s="4"/>
      <c r="J8" s="4"/>
      <c r="K8" s="4"/>
      <c r="L8" s="4"/>
    </row>
    <row r="11" spans="2:12" ht="14.25" customHeight="1" x14ac:dyDescent="0.3">
      <c r="F11" s="5"/>
    </row>
    <row r="12" spans="2:12" ht="14.25" customHeight="1" x14ac:dyDescent="0.3"/>
    <row r="13" spans="2:12" ht="14.25" customHeight="1" x14ac:dyDescent="0.3"/>
    <row r="14" spans="2:12" ht="14.25" customHeight="1" x14ac:dyDescent="0.3"/>
    <row r="15" spans="2:12" ht="14.25" customHeight="1" x14ac:dyDescent="0.3">
      <c r="F15" s="6"/>
    </row>
    <row r="16" spans="2:12" ht="14.25" customHeight="1" x14ac:dyDescent="0.3">
      <c r="F16" s="6"/>
    </row>
    <row r="17" spans="6:6" ht="14.25" customHeight="1" x14ac:dyDescent="0.3">
      <c r="F17" s="6"/>
    </row>
    <row r="18" spans="6:6" ht="14.25" customHeight="1" x14ac:dyDescent="0.3">
      <c r="F18" s="6"/>
    </row>
    <row r="19" spans="6:6" ht="15" customHeight="1" x14ac:dyDescent="0.3">
      <c r="F19" s="6"/>
    </row>
    <row r="50" spans="2:16" x14ac:dyDescent="0.3">
      <c r="D50" s="7" t="s">
        <v>16</v>
      </c>
      <c r="E50" s="153" t="s">
        <v>143</v>
      </c>
      <c r="F50" s="153"/>
    </row>
    <row r="51" spans="2:16" x14ac:dyDescent="0.3">
      <c r="D51" s="8"/>
    </row>
    <row r="52" spans="2:16" x14ac:dyDescent="0.3">
      <c r="D52" s="9" t="s">
        <v>14</v>
      </c>
      <c r="E52" s="153" t="s">
        <v>13</v>
      </c>
      <c r="F52" s="153"/>
    </row>
    <row r="57" spans="2:16" ht="14.4" thickBot="1" x14ac:dyDescent="0.35"/>
    <row r="58" spans="2:16" ht="13.95" customHeight="1" x14ac:dyDescent="0.3">
      <c r="B58" s="173" t="s">
        <v>0</v>
      </c>
      <c r="C58" s="175" t="s">
        <v>12</v>
      </c>
      <c r="D58" s="171" t="s">
        <v>4</v>
      </c>
      <c r="E58" s="171" t="s">
        <v>1</v>
      </c>
      <c r="F58" s="171" t="s">
        <v>11</v>
      </c>
      <c r="G58" s="169" t="s">
        <v>2</v>
      </c>
      <c r="H58" s="171" t="s">
        <v>9</v>
      </c>
      <c r="I58" s="171" t="s">
        <v>15</v>
      </c>
      <c r="J58" s="171" t="s">
        <v>24</v>
      </c>
      <c r="K58" s="171"/>
      <c r="L58" s="171"/>
      <c r="M58" s="160" t="s">
        <v>28</v>
      </c>
      <c r="N58" s="160" t="s">
        <v>31</v>
      </c>
      <c r="O58" s="165" t="s">
        <v>32</v>
      </c>
      <c r="P58" s="167" t="s">
        <v>25</v>
      </c>
    </row>
    <row r="59" spans="2:16" ht="28.2" thickBot="1" x14ac:dyDescent="0.35">
      <c r="B59" s="174"/>
      <c r="C59" s="176"/>
      <c r="D59" s="172"/>
      <c r="E59" s="172"/>
      <c r="F59" s="172"/>
      <c r="G59" s="170"/>
      <c r="H59" s="172"/>
      <c r="I59" s="172"/>
      <c r="J59" s="64" t="s">
        <v>26</v>
      </c>
      <c r="K59" s="64" t="s">
        <v>30</v>
      </c>
      <c r="L59" s="65" t="s">
        <v>29</v>
      </c>
      <c r="M59" s="161"/>
      <c r="N59" s="161"/>
      <c r="O59" s="166"/>
      <c r="P59" s="168"/>
    </row>
    <row r="60" spans="2:16" x14ac:dyDescent="0.3">
      <c r="B60" s="40"/>
      <c r="C60" s="41"/>
      <c r="D60" s="42"/>
      <c r="E60" s="43">
        <v>10000</v>
      </c>
      <c r="F60" s="1" t="s">
        <v>7</v>
      </c>
      <c r="G60" s="44"/>
      <c r="H60" s="41"/>
      <c r="I60" s="41"/>
      <c r="J60" s="41"/>
      <c r="K60" s="41"/>
      <c r="L60" s="41"/>
      <c r="M60" s="45"/>
      <c r="N60" s="45"/>
      <c r="O60" s="45"/>
      <c r="P60" s="46"/>
    </row>
    <row r="61" spans="2:16" x14ac:dyDescent="0.3">
      <c r="B61" s="28" t="str">
        <f>IF(TRIM(G61)&lt;&gt;"",COUNTA($G$61:G61)&amp;"","")</f>
        <v>1</v>
      </c>
      <c r="C61" s="63"/>
      <c r="D61" s="63"/>
      <c r="E61" s="32"/>
      <c r="F61" s="10" t="s">
        <v>10</v>
      </c>
      <c r="G61" s="21">
        <v>1</v>
      </c>
      <c r="H61" s="29"/>
      <c r="I61" s="63" t="s">
        <v>5</v>
      </c>
      <c r="J61" s="33"/>
      <c r="K61" s="33"/>
      <c r="L61" s="34"/>
      <c r="M61" s="47"/>
      <c r="N61" s="33"/>
      <c r="O61" s="34"/>
      <c r="P61" s="35"/>
    </row>
    <row r="62" spans="2:16" x14ac:dyDescent="0.3">
      <c r="B62" s="28" t="str">
        <f>IF(TRIM(G62)&lt;&gt;"",COUNTA($G$61:G62)&amp;"","")</f>
        <v>2</v>
      </c>
      <c r="C62" s="63"/>
      <c r="D62" s="63"/>
      <c r="E62" s="32"/>
      <c r="F62" s="10" t="s">
        <v>19</v>
      </c>
      <c r="G62" s="21">
        <v>1</v>
      </c>
      <c r="H62" s="36"/>
      <c r="I62" s="63" t="s">
        <v>5</v>
      </c>
      <c r="J62" s="33"/>
      <c r="K62" s="33"/>
      <c r="L62" s="34"/>
      <c r="M62" s="47"/>
      <c r="N62" s="33"/>
      <c r="O62" s="34"/>
      <c r="P62" s="35"/>
    </row>
    <row r="63" spans="2:16" s="17" customFormat="1" x14ac:dyDescent="0.3">
      <c r="B63" s="28" t="str">
        <f>IF(TRIM(G63)&lt;&gt;"",COUNTA($G$61:G63)&amp;"","")</f>
        <v>3</v>
      </c>
      <c r="C63" s="63"/>
      <c r="D63" s="63"/>
      <c r="E63" s="32"/>
      <c r="F63" s="10" t="s">
        <v>6</v>
      </c>
      <c r="G63" s="21">
        <v>1</v>
      </c>
      <c r="H63" s="37"/>
      <c r="I63" s="63" t="s">
        <v>5</v>
      </c>
      <c r="J63" s="33"/>
      <c r="K63" s="33"/>
      <c r="L63" s="34"/>
      <c r="M63" s="47"/>
      <c r="N63" s="33"/>
      <c r="O63" s="34"/>
      <c r="P63" s="35"/>
    </row>
    <row r="64" spans="2:16" x14ac:dyDescent="0.3">
      <c r="B64" s="28" t="str">
        <f>IF(TRIM(G64)&lt;&gt;"",COUNTA($G$61:G64)&amp;"","")</f>
        <v>4</v>
      </c>
      <c r="C64" s="63"/>
      <c r="D64" s="63"/>
      <c r="E64" s="32"/>
      <c r="F64" s="10" t="s">
        <v>20</v>
      </c>
      <c r="G64" s="21">
        <v>1</v>
      </c>
      <c r="H64" s="37"/>
      <c r="I64" s="63" t="s">
        <v>5</v>
      </c>
      <c r="J64" s="33"/>
      <c r="K64" s="33"/>
      <c r="L64" s="34"/>
      <c r="M64" s="47"/>
      <c r="N64" s="33"/>
      <c r="O64" s="34"/>
      <c r="P64" s="35"/>
    </row>
    <row r="65" spans="1:25" x14ac:dyDescent="0.3">
      <c r="B65" s="28" t="str">
        <f>IF(TRIM(G65)&lt;&gt;"",COUNTA($G$61:G65)&amp;"","")</f>
        <v>5</v>
      </c>
      <c r="C65" s="63"/>
      <c r="D65" s="63"/>
      <c r="E65" s="32"/>
      <c r="F65" s="10" t="s">
        <v>21</v>
      </c>
      <c r="G65" s="21">
        <v>1</v>
      </c>
      <c r="H65" s="37"/>
      <c r="I65" s="63" t="s">
        <v>5</v>
      </c>
      <c r="J65" s="33"/>
      <c r="K65" s="33"/>
      <c r="L65" s="34"/>
      <c r="M65" s="47"/>
      <c r="N65" s="33"/>
      <c r="O65" s="34"/>
      <c r="P65" s="35"/>
    </row>
    <row r="66" spans="1:25" x14ac:dyDescent="0.3">
      <c r="B66" s="28" t="str">
        <f>IF(TRIM(G66)&lt;&gt;"",COUNTA($G$61:G66)&amp;"","")</f>
        <v>6</v>
      </c>
      <c r="C66" s="63"/>
      <c r="D66" s="63"/>
      <c r="E66" s="32"/>
      <c r="F66" s="10" t="s">
        <v>22</v>
      </c>
      <c r="G66" s="21">
        <v>1</v>
      </c>
      <c r="H66" s="37"/>
      <c r="I66" s="63" t="s">
        <v>5</v>
      </c>
      <c r="J66" s="33"/>
      <c r="K66" s="33"/>
      <c r="L66" s="34"/>
      <c r="M66" s="47"/>
      <c r="N66" s="33"/>
      <c r="O66" s="34"/>
      <c r="P66" s="35"/>
    </row>
    <row r="67" spans="1:25" x14ac:dyDescent="0.3">
      <c r="B67" s="28" t="str">
        <f>IF(TRIM(G67)&lt;&gt;"",COUNTA($G$61:G67)&amp;"","")</f>
        <v>7</v>
      </c>
      <c r="C67" s="63"/>
      <c r="D67" s="63"/>
      <c r="E67" s="32"/>
      <c r="F67" s="10" t="s">
        <v>23</v>
      </c>
      <c r="G67" s="21">
        <v>1</v>
      </c>
      <c r="H67" s="37"/>
      <c r="I67" s="63" t="s">
        <v>5</v>
      </c>
      <c r="J67" s="33"/>
      <c r="K67" s="33"/>
      <c r="L67" s="34"/>
      <c r="M67" s="47"/>
      <c r="N67" s="33"/>
      <c r="O67" s="34"/>
      <c r="P67" s="35"/>
    </row>
    <row r="68" spans="1:25" x14ac:dyDescent="0.3">
      <c r="B68" s="28" t="str">
        <f>IF(TRIM(G68)&lt;&gt;"",COUNTA($G$61:G68)&amp;"","")</f>
        <v>8</v>
      </c>
      <c r="C68" s="63"/>
      <c r="D68" s="63"/>
      <c r="E68" s="32"/>
      <c r="F68" s="10" t="s">
        <v>17</v>
      </c>
      <c r="G68" s="21">
        <v>1</v>
      </c>
      <c r="H68" s="37"/>
      <c r="I68" s="63" t="s">
        <v>5</v>
      </c>
      <c r="J68" s="33"/>
      <c r="K68" s="33"/>
      <c r="L68" s="34"/>
      <c r="M68" s="47"/>
      <c r="N68" s="33"/>
      <c r="O68" s="34"/>
      <c r="P68" s="35"/>
    </row>
    <row r="69" spans="1:25" ht="14.4" thickBot="1" x14ac:dyDescent="0.35">
      <c r="B69" s="28" t="str">
        <f>IF(TRIM(G69)&lt;&gt;"",COUNTA($G$61:G69)&amp;"","")</f>
        <v/>
      </c>
      <c r="C69" s="69"/>
      <c r="D69" s="69"/>
      <c r="E69" s="1"/>
      <c r="F69" s="11" t="s">
        <v>8</v>
      </c>
      <c r="G69" s="22"/>
      <c r="H69" s="12"/>
      <c r="I69" s="12"/>
      <c r="J69" s="13"/>
      <c r="K69" s="13"/>
      <c r="L69" s="13"/>
      <c r="M69" s="48"/>
      <c r="N69" s="13"/>
      <c r="O69" s="13"/>
      <c r="P69" s="31"/>
    </row>
    <row r="70" spans="1:25" x14ac:dyDescent="0.3">
      <c r="B70" s="28" t="str">
        <f>IF(TRIM(G70)&lt;&gt;"",COUNTA($G$61:G70)&amp;"","")</f>
        <v/>
      </c>
      <c r="C70" s="69"/>
      <c r="D70" s="69"/>
      <c r="E70" s="1"/>
      <c r="F70" s="1"/>
      <c r="G70" s="23"/>
      <c r="H70" s="14"/>
      <c r="I70" s="14"/>
      <c r="J70" s="15"/>
      <c r="K70" s="15"/>
      <c r="L70" s="15"/>
      <c r="M70" s="49"/>
      <c r="N70" s="15"/>
      <c r="O70" s="15"/>
      <c r="P70" s="38"/>
    </row>
    <row r="71" spans="1:25" x14ac:dyDescent="0.3">
      <c r="B71" s="52" t="str">
        <f>IF(TRIM(G71)&lt;&gt;"",COUNTA($G$61:G71)&amp;"","")</f>
        <v/>
      </c>
      <c r="C71" s="68"/>
      <c r="D71" s="68"/>
      <c r="E71" s="62"/>
      <c r="F71" s="1"/>
      <c r="G71" s="24"/>
      <c r="H71" s="1"/>
      <c r="I71" s="1"/>
      <c r="J71" s="67"/>
      <c r="K71" s="67"/>
      <c r="L71" s="67"/>
      <c r="M71" s="50"/>
      <c r="N71" s="67"/>
      <c r="O71" s="67"/>
      <c r="P71" s="39"/>
    </row>
    <row r="72" spans="1:25" s="26" customFormat="1" x14ac:dyDescent="0.3">
      <c r="B72" s="60" t="str">
        <f>IF(TRIM(G72)&lt;&gt;"",COUNTA($G$61:G72)&amp;"","")</f>
        <v/>
      </c>
      <c r="C72" s="57"/>
      <c r="D72" s="57"/>
      <c r="E72" s="55">
        <v>20000</v>
      </c>
      <c r="F72" s="1" t="s">
        <v>3</v>
      </c>
      <c r="G72" s="56"/>
      <c r="H72" s="57"/>
      <c r="I72" s="57"/>
      <c r="J72" s="57"/>
      <c r="K72" s="57"/>
      <c r="L72" s="57"/>
      <c r="M72" s="58"/>
      <c r="N72" s="57"/>
      <c r="O72" s="57"/>
      <c r="P72" s="59"/>
    </row>
    <row r="73" spans="1:25" customFormat="1" ht="14.25" customHeight="1" x14ac:dyDescent="0.3">
      <c r="A73" s="78"/>
      <c r="B73" s="60" t="str">
        <f>IF(TRIM(G73)&lt;&gt;"",COUNTA($G$61:G73)&amp;"","")</f>
        <v/>
      </c>
      <c r="C73" s="57"/>
      <c r="D73" s="61"/>
      <c r="E73" s="55">
        <v>22000</v>
      </c>
      <c r="F73" s="16" t="s">
        <v>48</v>
      </c>
      <c r="G73" s="56"/>
      <c r="H73" s="79"/>
      <c r="I73" s="57"/>
      <c r="J73" s="57"/>
      <c r="K73" s="57"/>
      <c r="L73" s="57"/>
      <c r="M73" s="58"/>
      <c r="N73" s="57"/>
      <c r="O73" s="57"/>
      <c r="P73" s="59"/>
      <c r="Q73" s="78"/>
      <c r="R73" s="78"/>
      <c r="S73" s="78"/>
      <c r="T73" s="78"/>
      <c r="U73" s="78"/>
      <c r="V73" s="78"/>
      <c r="W73" s="78"/>
      <c r="X73" s="78"/>
      <c r="Y73" s="78"/>
    </row>
    <row r="74" spans="1:25" s="26" customFormat="1" x14ac:dyDescent="0.3">
      <c r="B74" s="27" t="str">
        <f>IF(TRIM(G74)&lt;&gt;"",COUNTA($G$61:G74)&amp;"","")</f>
        <v>9</v>
      </c>
      <c r="C74" s="152"/>
      <c r="D74" s="152"/>
      <c r="E74" s="152"/>
      <c r="F74" s="86" t="s">
        <v>42</v>
      </c>
      <c r="G74" s="81">
        <v>565</v>
      </c>
      <c r="H74" s="82"/>
      <c r="I74" s="82" t="s">
        <v>38</v>
      </c>
      <c r="J74" s="98"/>
      <c r="K74" s="113"/>
      <c r="L74" s="75"/>
      <c r="M74" s="132"/>
      <c r="N74" s="113"/>
      <c r="O74" s="99"/>
      <c r="P74" s="72"/>
    </row>
    <row r="75" spans="1:25" s="26" customFormat="1" x14ac:dyDescent="0.3">
      <c r="B75" s="27" t="str">
        <f>IF(TRIM(G75)&lt;&gt;"",COUNTA($G$61:G75)&amp;"","")</f>
        <v>10</v>
      </c>
      <c r="C75" s="152"/>
      <c r="D75" s="152"/>
      <c r="E75" s="152"/>
      <c r="F75" s="86" t="s">
        <v>43</v>
      </c>
      <c r="G75" s="81">
        <v>369</v>
      </c>
      <c r="H75" s="82"/>
      <c r="I75" s="82" t="s">
        <v>38</v>
      </c>
      <c r="J75" s="98"/>
      <c r="K75" s="113"/>
      <c r="L75" s="75"/>
      <c r="M75" s="132"/>
      <c r="N75" s="113"/>
      <c r="O75" s="99"/>
      <c r="P75" s="72"/>
    </row>
    <row r="76" spans="1:25" s="26" customFormat="1" x14ac:dyDescent="0.3">
      <c r="B76" s="27" t="str">
        <f>IF(TRIM(G76)&lt;&gt;"",COUNTA($G$61:G76)&amp;"","")</f>
        <v>11</v>
      </c>
      <c r="C76" s="152"/>
      <c r="D76" s="152"/>
      <c r="E76" s="152"/>
      <c r="F76" s="86" t="s">
        <v>44</v>
      </c>
      <c r="G76" s="82">
        <v>196</v>
      </c>
      <c r="H76" s="82"/>
      <c r="I76" s="82" t="s">
        <v>38</v>
      </c>
      <c r="J76" s="98"/>
      <c r="K76" s="113"/>
      <c r="L76" s="75"/>
      <c r="M76" s="132"/>
      <c r="N76" s="113"/>
      <c r="O76" s="99"/>
      <c r="P76" s="72"/>
    </row>
    <row r="77" spans="1:25" s="26" customFormat="1" ht="14.4" thickBot="1" x14ac:dyDescent="0.35">
      <c r="B77" s="27" t="str">
        <f>IF(TRIM(G77)&lt;&gt;"",COUNTA($G$61:G77)&amp;"","")</f>
        <v/>
      </c>
      <c r="C77" s="69"/>
      <c r="D77" s="69"/>
      <c r="E77" s="1"/>
      <c r="F77" s="11" t="s">
        <v>8</v>
      </c>
      <c r="G77" s="22"/>
      <c r="H77" s="66"/>
      <c r="I77" s="12"/>
      <c r="J77" s="13"/>
      <c r="K77" s="13"/>
      <c r="L77" s="13"/>
      <c r="M77" s="48"/>
      <c r="N77" s="13"/>
      <c r="O77" s="13"/>
      <c r="P77" s="31"/>
    </row>
    <row r="78" spans="1:25" s="26" customFormat="1" x14ac:dyDescent="0.3">
      <c r="B78" s="27" t="str">
        <f>IF(TRIM(G78)&lt;&gt;"",COUNTA($G$61:G78)&amp;"","")</f>
        <v/>
      </c>
      <c r="C78" s="69"/>
      <c r="D78" s="69"/>
      <c r="E78" s="1"/>
      <c r="F78" s="1"/>
      <c r="G78" s="23"/>
      <c r="H78" s="89"/>
      <c r="I78" s="14"/>
      <c r="J78" s="15"/>
      <c r="K78" s="15"/>
      <c r="L78" s="15"/>
      <c r="M78" s="49"/>
      <c r="N78" s="15"/>
      <c r="O78" s="15"/>
      <c r="P78" s="38"/>
    </row>
    <row r="79" spans="1:25" s="26" customFormat="1" x14ac:dyDescent="0.3">
      <c r="B79" s="27" t="str">
        <f>IF(TRIM(G79)&lt;&gt;"",COUNTA($G$61:G79)&amp;"","")</f>
        <v/>
      </c>
      <c r="C79" s="69"/>
      <c r="D79" s="69"/>
      <c r="E79" s="1"/>
      <c r="F79" s="1"/>
      <c r="G79" s="24"/>
      <c r="H79" s="90"/>
      <c r="I79" s="1"/>
      <c r="J79" s="67"/>
      <c r="K79" s="67"/>
      <c r="L79" s="67"/>
      <c r="M79" s="50"/>
      <c r="N79" s="67"/>
      <c r="O79" s="67"/>
      <c r="P79" s="39"/>
    </row>
    <row r="80" spans="1:25" s="26" customFormat="1" x14ac:dyDescent="0.3">
      <c r="B80" s="60" t="str">
        <f>IF(TRIM(G80)&lt;&gt;"",COUNTA($G$61:G80)&amp;"","")</f>
        <v/>
      </c>
      <c r="C80" s="57"/>
      <c r="D80" s="61"/>
      <c r="E80" s="93">
        <v>30000</v>
      </c>
      <c r="F80" s="1" t="s">
        <v>47</v>
      </c>
      <c r="G80" s="56"/>
      <c r="H80" s="57"/>
      <c r="I80" s="57"/>
      <c r="J80" s="57"/>
      <c r="K80" s="57"/>
      <c r="L80" s="57"/>
      <c r="M80" s="58"/>
      <c r="N80" s="57"/>
      <c r="O80" s="57"/>
      <c r="P80" s="59"/>
    </row>
    <row r="81" spans="2:16" s="17" customFormat="1" ht="27.6" x14ac:dyDescent="0.3">
      <c r="B81" s="28" t="str">
        <f>IF(TRIM(G81)&lt;&gt;"",COUNTA($G$61:G81)&amp;"","")</f>
        <v/>
      </c>
      <c r="C81" s="154" t="s">
        <v>100</v>
      </c>
      <c r="D81" s="154" t="s">
        <v>111</v>
      </c>
      <c r="E81" s="157"/>
      <c r="F81" s="94" t="s">
        <v>60</v>
      </c>
      <c r="G81" s="21"/>
      <c r="H81" s="29"/>
      <c r="I81" s="29"/>
      <c r="J81" s="33"/>
      <c r="K81" s="96"/>
      <c r="L81" s="34"/>
      <c r="M81" s="47"/>
      <c r="N81" s="97"/>
      <c r="O81" s="97"/>
      <c r="P81" s="72"/>
    </row>
    <row r="82" spans="2:16" s="17" customFormat="1" ht="15" customHeight="1" x14ac:dyDescent="0.3">
      <c r="B82" s="28" t="str">
        <f>IF(TRIM(G82)&lt;&gt;"",COUNTA($G$61:G82)&amp;"","")</f>
        <v>12</v>
      </c>
      <c r="C82" s="155"/>
      <c r="D82" s="155"/>
      <c r="E82" s="158"/>
      <c r="F82" s="127" t="s">
        <v>61</v>
      </c>
      <c r="G82" s="21">
        <v>1225</v>
      </c>
      <c r="H82" s="29"/>
      <c r="I82" s="29" t="s">
        <v>34</v>
      </c>
      <c r="J82" s="98"/>
      <c r="K82" s="113"/>
      <c r="L82" s="75"/>
      <c r="M82" s="132"/>
      <c r="N82" s="113"/>
      <c r="O82" s="99"/>
      <c r="P82" s="72"/>
    </row>
    <row r="83" spans="2:16" s="17" customFormat="1" x14ac:dyDescent="0.3">
      <c r="B83" s="28" t="str">
        <f>IF(TRIM(G83)&lt;&gt;"",COUNTA($G$61:G83)&amp;"","")</f>
        <v>13</v>
      </c>
      <c r="C83" s="155"/>
      <c r="D83" s="155"/>
      <c r="E83" s="158"/>
      <c r="F83" s="127" t="s">
        <v>62</v>
      </c>
      <c r="G83" s="21">
        <v>980</v>
      </c>
      <c r="H83" s="29"/>
      <c r="I83" s="29" t="s">
        <v>34</v>
      </c>
      <c r="J83" s="98"/>
      <c r="K83" s="113"/>
      <c r="L83" s="75"/>
      <c r="M83" s="132"/>
      <c r="N83" s="113"/>
      <c r="O83" s="99"/>
      <c r="P83" s="72"/>
    </row>
    <row r="84" spans="2:16" s="17" customFormat="1" x14ac:dyDescent="0.3">
      <c r="B84" s="28" t="str">
        <f>IF(TRIM(G84)&lt;&gt;"",COUNTA($G$61:G84)&amp;"","")</f>
        <v>14</v>
      </c>
      <c r="C84" s="155"/>
      <c r="D84" s="155"/>
      <c r="E84" s="158"/>
      <c r="F84" s="95" t="s">
        <v>63</v>
      </c>
      <c r="G84" s="21">
        <v>2112</v>
      </c>
      <c r="H84" s="29"/>
      <c r="I84" s="29" t="s">
        <v>45</v>
      </c>
      <c r="J84" s="98"/>
      <c r="K84" s="113"/>
      <c r="L84" s="75"/>
      <c r="M84" s="132"/>
      <c r="N84" s="113"/>
      <c r="O84" s="99"/>
      <c r="P84" s="72"/>
    </row>
    <row r="85" spans="2:16" s="17" customFormat="1" x14ac:dyDescent="0.3">
      <c r="B85" s="28" t="str">
        <f>IF(TRIM(G85)&lt;&gt;"",COUNTA($G$61:G85)&amp;"","")</f>
        <v>15</v>
      </c>
      <c r="C85" s="155"/>
      <c r="D85" s="155"/>
      <c r="E85" s="159"/>
      <c r="F85" s="95" t="s">
        <v>64</v>
      </c>
      <c r="G85" s="21">
        <v>1225</v>
      </c>
      <c r="H85" s="29"/>
      <c r="I85" s="29" t="s">
        <v>41</v>
      </c>
      <c r="J85" s="98"/>
      <c r="K85" s="113"/>
      <c r="L85" s="75"/>
      <c r="M85" s="132"/>
      <c r="N85" s="113"/>
      <c r="O85" s="99"/>
      <c r="P85" s="72"/>
    </row>
    <row r="86" spans="2:16" s="17" customFormat="1" ht="27.6" x14ac:dyDescent="0.3">
      <c r="B86" s="28" t="str">
        <f>IF(TRIM(G86)&lt;&gt;"",COUNTA($G$61:G86)&amp;"","")</f>
        <v/>
      </c>
      <c r="C86" s="155"/>
      <c r="D86" s="155"/>
      <c r="E86" s="157"/>
      <c r="F86" s="94" t="s">
        <v>65</v>
      </c>
      <c r="G86" s="21"/>
      <c r="H86" s="29"/>
      <c r="I86" s="29"/>
      <c r="J86" s="33"/>
      <c r="K86" s="96"/>
      <c r="L86" s="34"/>
      <c r="M86" s="47"/>
      <c r="N86" s="97"/>
      <c r="O86" s="97"/>
      <c r="P86" s="72"/>
    </row>
    <row r="87" spans="2:16" s="17" customFormat="1" x14ac:dyDescent="0.3">
      <c r="B87" s="28" t="str">
        <f>IF(TRIM(G87)&lt;&gt;"",COUNTA($G$61:G87)&amp;"","")</f>
        <v>16</v>
      </c>
      <c r="C87" s="155"/>
      <c r="D87" s="155"/>
      <c r="E87" s="158"/>
      <c r="F87" s="127" t="s">
        <v>61</v>
      </c>
      <c r="G87" s="21">
        <v>548</v>
      </c>
      <c r="H87" s="29"/>
      <c r="I87" s="29" t="s">
        <v>34</v>
      </c>
      <c r="J87" s="98"/>
      <c r="K87" s="113"/>
      <c r="L87" s="75"/>
      <c r="M87" s="132"/>
      <c r="N87" s="113"/>
      <c r="O87" s="99"/>
      <c r="P87" s="72"/>
    </row>
    <row r="88" spans="2:16" s="17" customFormat="1" x14ac:dyDescent="0.3">
      <c r="B88" s="28" t="str">
        <f>IF(TRIM(G88)&lt;&gt;"",COUNTA($G$61:G88)&amp;"","")</f>
        <v>17</v>
      </c>
      <c r="C88" s="155"/>
      <c r="D88" s="155"/>
      <c r="E88" s="158"/>
      <c r="F88" s="127" t="s">
        <v>62</v>
      </c>
      <c r="G88" s="21">
        <v>548</v>
      </c>
      <c r="H88" s="29"/>
      <c r="I88" s="29" t="s">
        <v>34</v>
      </c>
      <c r="J88" s="98"/>
      <c r="K88" s="113"/>
      <c r="L88" s="75"/>
      <c r="M88" s="132"/>
      <c r="N88" s="113"/>
      <c r="O88" s="99"/>
      <c r="P88" s="72"/>
    </row>
    <row r="89" spans="2:16" s="17" customFormat="1" x14ac:dyDescent="0.3">
      <c r="B89" s="28" t="str">
        <f>IF(TRIM(G89)&lt;&gt;"",COUNTA($G$61:G89)&amp;"","")</f>
        <v>18</v>
      </c>
      <c r="C89" s="155"/>
      <c r="D89" s="155"/>
      <c r="E89" s="158"/>
      <c r="F89" s="95" t="s">
        <v>63</v>
      </c>
      <c r="G89" s="21">
        <v>1134</v>
      </c>
      <c r="H89" s="29"/>
      <c r="I89" s="29" t="s">
        <v>45</v>
      </c>
      <c r="J89" s="98"/>
      <c r="K89" s="113"/>
      <c r="L89" s="75"/>
      <c r="M89" s="132"/>
      <c r="N89" s="113"/>
      <c r="O89" s="99"/>
      <c r="P89" s="72"/>
    </row>
    <row r="90" spans="2:16" s="17" customFormat="1" x14ac:dyDescent="0.3">
      <c r="B90" s="28" t="str">
        <f>IF(TRIM(G90)&lt;&gt;"",COUNTA($G$61:G90)&amp;"","")</f>
        <v>19</v>
      </c>
      <c r="C90" s="155"/>
      <c r="D90" s="155"/>
      <c r="E90" s="159"/>
      <c r="F90" s="95" t="s">
        <v>64</v>
      </c>
      <c r="G90" s="21">
        <v>685</v>
      </c>
      <c r="H90" s="29"/>
      <c r="I90" s="29" t="s">
        <v>41</v>
      </c>
      <c r="J90" s="98"/>
      <c r="K90" s="113"/>
      <c r="L90" s="75"/>
      <c r="M90" s="132"/>
      <c r="N90" s="113"/>
      <c r="O90" s="99"/>
      <c r="P90" s="72"/>
    </row>
    <row r="91" spans="2:16" s="17" customFormat="1" ht="27.6" x14ac:dyDescent="0.3">
      <c r="B91" s="28" t="str">
        <f>IF(TRIM(G91)&lt;&gt;"",COUNTA($G$61:G91)&amp;"","")</f>
        <v/>
      </c>
      <c r="C91" s="155"/>
      <c r="D91" s="155"/>
      <c r="E91" s="157"/>
      <c r="F91" s="94" t="s">
        <v>66</v>
      </c>
      <c r="G91" s="21"/>
      <c r="H91" s="29"/>
      <c r="I91" s="29"/>
      <c r="J91" s="33"/>
      <c r="K91" s="96"/>
      <c r="L91" s="34"/>
      <c r="M91" s="47"/>
      <c r="N91" s="97"/>
      <c r="O91" s="97"/>
      <c r="P91" s="72"/>
    </row>
    <row r="92" spans="2:16" s="17" customFormat="1" x14ac:dyDescent="0.3">
      <c r="B92" s="28" t="str">
        <f>IF(TRIM(G92)&lt;&gt;"",COUNTA($G$61:G92)&amp;"","")</f>
        <v>20</v>
      </c>
      <c r="C92" s="155"/>
      <c r="D92" s="155"/>
      <c r="E92" s="158"/>
      <c r="F92" s="127" t="s">
        <v>61</v>
      </c>
      <c r="G92" s="21">
        <v>141</v>
      </c>
      <c r="H92" s="29"/>
      <c r="I92" s="29" t="s">
        <v>34</v>
      </c>
      <c r="J92" s="98"/>
      <c r="K92" s="113"/>
      <c r="L92" s="75"/>
      <c r="M92" s="132"/>
      <c r="N92" s="113"/>
      <c r="O92" s="99"/>
      <c r="P92" s="72"/>
    </row>
    <row r="93" spans="2:16" s="17" customFormat="1" x14ac:dyDescent="0.3">
      <c r="B93" s="28" t="str">
        <f>IF(TRIM(G93)&lt;&gt;"",COUNTA($G$61:G93)&amp;"","")</f>
        <v>21</v>
      </c>
      <c r="C93" s="155"/>
      <c r="D93" s="155"/>
      <c r="E93" s="158"/>
      <c r="F93" s="127" t="s">
        <v>62</v>
      </c>
      <c r="G93" s="21">
        <v>94</v>
      </c>
      <c r="H93" s="29"/>
      <c r="I93" s="29" t="s">
        <v>34</v>
      </c>
      <c r="J93" s="98"/>
      <c r="K93" s="113"/>
      <c r="L93" s="75"/>
      <c r="M93" s="132"/>
      <c r="N93" s="113"/>
      <c r="O93" s="99"/>
      <c r="P93" s="72"/>
    </row>
    <row r="94" spans="2:16" s="17" customFormat="1" x14ac:dyDescent="0.3">
      <c r="B94" s="28" t="str">
        <f>IF(TRIM(G94)&lt;&gt;"",COUNTA($G$61:G94)&amp;"","")</f>
        <v>22</v>
      </c>
      <c r="C94" s="155"/>
      <c r="D94" s="155"/>
      <c r="E94" s="158"/>
      <c r="F94" s="95" t="s">
        <v>63</v>
      </c>
      <c r="G94" s="21">
        <v>261</v>
      </c>
      <c r="H94" s="21"/>
      <c r="I94" s="29" t="s">
        <v>45</v>
      </c>
      <c r="J94" s="98"/>
      <c r="K94" s="113"/>
      <c r="L94" s="75"/>
      <c r="M94" s="132"/>
      <c r="N94" s="113"/>
      <c r="O94" s="99"/>
      <c r="P94" s="72"/>
    </row>
    <row r="95" spans="2:16" s="17" customFormat="1" x14ac:dyDescent="0.3">
      <c r="B95" s="28" t="str">
        <f>IF(TRIM(G95)&lt;&gt;"",COUNTA($G$61:G95)&amp;"","")</f>
        <v>23</v>
      </c>
      <c r="C95" s="155"/>
      <c r="D95" s="155"/>
      <c r="E95" s="159"/>
      <c r="F95" s="95" t="s">
        <v>64</v>
      </c>
      <c r="G95" s="21">
        <v>94</v>
      </c>
      <c r="H95" s="29"/>
      <c r="I95" s="29" t="s">
        <v>41</v>
      </c>
      <c r="J95" s="98"/>
      <c r="K95" s="113"/>
      <c r="L95" s="75"/>
      <c r="M95" s="132"/>
      <c r="N95" s="113"/>
      <c r="O95" s="99"/>
      <c r="P95" s="72"/>
    </row>
    <row r="96" spans="2:16" s="17" customFormat="1" ht="27.6" x14ac:dyDescent="0.3">
      <c r="B96" s="28" t="str">
        <f>IF(TRIM(G96)&lt;&gt;"",COUNTA($G$61:G96)&amp;"","")</f>
        <v/>
      </c>
      <c r="C96" s="155"/>
      <c r="D96" s="155"/>
      <c r="E96" s="157"/>
      <c r="F96" s="94" t="s">
        <v>67</v>
      </c>
      <c r="G96" s="21"/>
      <c r="H96" s="29"/>
      <c r="I96" s="29"/>
      <c r="J96" s="33"/>
      <c r="K96" s="96"/>
      <c r="L96" s="34"/>
      <c r="M96" s="47"/>
      <c r="N96" s="97"/>
      <c r="O96" s="97"/>
      <c r="P96" s="72"/>
    </row>
    <row r="97" spans="2:16" s="17" customFormat="1" x14ac:dyDescent="0.3">
      <c r="B97" s="28" t="str">
        <f>IF(TRIM(G97)&lt;&gt;"",COUNTA($G$61:G97)&amp;"","")</f>
        <v>24</v>
      </c>
      <c r="C97" s="155"/>
      <c r="D97" s="155"/>
      <c r="E97" s="158"/>
      <c r="F97" s="127" t="s">
        <v>61</v>
      </c>
      <c r="G97" s="21">
        <v>16</v>
      </c>
      <c r="H97" s="29"/>
      <c r="I97" s="29" t="s">
        <v>34</v>
      </c>
      <c r="J97" s="98"/>
      <c r="K97" s="113"/>
      <c r="L97" s="75"/>
      <c r="M97" s="132"/>
      <c r="N97" s="113"/>
      <c r="O97" s="99"/>
      <c r="P97" s="72"/>
    </row>
    <row r="98" spans="2:16" s="17" customFormat="1" x14ac:dyDescent="0.3">
      <c r="B98" s="28" t="str">
        <f>IF(TRIM(G98)&lt;&gt;"",COUNTA($G$61:G98)&amp;"","")</f>
        <v>25</v>
      </c>
      <c r="C98" s="155"/>
      <c r="D98" s="155"/>
      <c r="E98" s="158"/>
      <c r="F98" s="127" t="s">
        <v>62</v>
      </c>
      <c r="G98" s="21">
        <v>48</v>
      </c>
      <c r="H98" s="29"/>
      <c r="I98" s="29" t="s">
        <v>34</v>
      </c>
      <c r="J98" s="98"/>
      <c r="K98" s="113"/>
      <c r="L98" s="75"/>
      <c r="M98" s="132"/>
      <c r="N98" s="113"/>
      <c r="O98" s="99"/>
      <c r="P98" s="72"/>
    </row>
    <row r="99" spans="2:16" s="17" customFormat="1" x14ac:dyDescent="0.3">
      <c r="B99" s="28" t="str">
        <f>IF(TRIM(G99)&lt;&gt;"",COUNTA($G$61:G99)&amp;"","")</f>
        <v>26</v>
      </c>
      <c r="C99" s="155"/>
      <c r="D99" s="155"/>
      <c r="E99" s="158"/>
      <c r="F99" s="95" t="s">
        <v>63</v>
      </c>
      <c r="G99" s="21">
        <v>33</v>
      </c>
      <c r="H99" s="29"/>
      <c r="I99" s="29" t="s">
        <v>45</v>
      </c>
      <c r="J99" s="98"/>
      <c r="K99" s="113"/>
      <c r="L99" s="75"/>
      <c r="M99" s="132"/>
      <c r="N99" s="113"/>
      <c r="O99" s="99"/>
      <c r="P99" s="72"/>
    </row>
    <row r="100" spans="2:16" s="17" customFormat="1" x14ac:dyDescent="0.3">
      <c r="B100" s="28" t="str">
        <f>IF(TRIM(G100)&lt;&gt;"",COUNTA($G$61:G100)&amp;"","")</f>
        <v>27</v>
      </c>
      <c r="C100" s="155"/>
      <c r="D100" s="155"/>
      <c r="E100" s="159"/>
      <c r="F100" s="95" t="s">
        <v>64</v>
      </c>
      <c r="G100" s="21">
        <v>16</v>
      </c>
      <c r="H100" s="29"/>
      <c r="I100" s="29" t="s">
        <v>41</v>
      </c>
      <c r="J100" s="98"/>
      <c r="K100" s="113"/>
      <c r="L100" s="75"/>
      <c r="M100" s="132"/>
      <c r="N100" s="113"/>
      <c r="O100" s="99"/>
      <c r="P100" s="72"/>
    </row>
    <row r="101" spans="2:16" s="17" customFormat="1" ht="27.6" x14ac:dyDescent="0.3">
      <c r="B101" s="28" t="str">
        <f>IF(TRIM(G101)&lt;&gt;"",COUNTA($G$61:G101)&amp;"","")</f>
        <v/>
      </c>
      <c r="C101" s="155"/>
      <c r="D101" s="155"/>
      <c r="E101" s="157"/>
      <c r="F101" s="94" t="s">
        <v>68</v>
      </c>
      <c r="G101" s="21"/>
      <c r="H101" s="29"/>
      <c r="I101" s="29"/>
      <c r="J101" s="33"/>
      <c r="K101" s="96"/>
      <c r="L101" s="34"/>
      <c r="M101" s="47"/>
      <c r="N101" s="97"/>
      <c r="O101" s="97"/>
      <c r="P101" s="72"/>
    </row>
    <row r="102" spans="2:16" s="17" customFormat="1" x14ac:dyDescent="0.3">
      <c r="B102" s="28" t="str">
        <f>IF(TRIM(G102)&lt;&gt;"",COUNTA($G$61:G102)&amp;"","")</f>
        <v>28</v>
      </c>
      <c r="C102" s="155"/>
      <c r="D102" s="155"/>
      <c r="E102" s="158"/>
      <c r="F102" s="127" t="s">
        <v>61</v>
      </c>
      <c r="G102" s="21">
        <v>98</v>
      </c>
      <c r="H102" s="29"/>
      <c r="I102" s="29" t="s">
        <v>34</v>
      </c>
      <c r="J102" s="98"/>
      <c r="K102" s="113"/>
      <c r="L102" s="75"/>
      <c r="M102" s="132"/>
      <c r="N102" s="113"/>
      <c r="O102" s="99"/>
      <c r="P102" s="72"/>
    </row>
    <row r="103" spans="2:16" s="17" customFormat="1" x14ac:dyDescent="0.3">
      <c r="B103" s="28" t="str">
        <f>IF(TRIM(G103)&lt;&gt;"",COUNTA($G$61:G103)&amp;"","")</f>
        <v>29</v>
      </c>
      <c r="C103" s="155"/>
      <c r="D103" s="155"/>
      <c r="E103" s="158"/>
      <c r="F103" s="127" t="s">
        <v>62</v>
      </c>
      <c r="G103" s="21">
        <v>112</v>
      </c>
      <c r="H103" s="29"/>
      <c r="I103" s="29" t="s">
        <v>34</v>
      </c>
      <c r="J103" s="98"/>
      <c r="K103" s="113"/>
      <c r="L103" s="75"/>
      <c r="M103" s="132"/>
      <c r="N103" s="113"/>
      <c r="O103" s="99"/>
      <c r="P103" s="72"/>
    </row>
    <row r="104" spans="2:16" s="17" customFormat="1" x14ac:dyDescent="0.3">
      <c r="B104" s="28" t="str">
        <f>IF(TRIM(G104)&lt;&gt;"",COUNTA($G$61:G104)&amp;"","")</f>
        <v>30</v>
      </c>
      <c r="C104" s="155"/>
      <c r="D104" s="155"/>
      <c r="E104" s="158"/>
      <c r="F104" s="95" t="s">
        <v>63</v>
      </c>
      <c r="G104" s="21">
        <v>188</v>
      </c>
      <c r="H104" s="29"/>
      <c r="I104" s="29" t="s">
        <v>45</v>
      </c>
      <c r="J104" s="98"/>
      <c r="K104" s="113"/>
      <c r="L104" s="75"/>
      <c r="M104" s="132"/>
      <c r="N104" s="113"/>
      <c r="O104" s="99"/>
      <c r="P104" s="72"/>
    </row>
    <row r="105" spans="2:16" s="17" customFormat="1" x14ac:dyDescent="0.3">
      <c r="B105" s="28" t="str">
        <f>IF(TRIM(G105)&lt;&gt;"",COUNTA($G$61:G105)&amp;"","")</f>
        <v>31</v>
      </c>
      <c r="C105" s="155"/>
      <c r="D105" s="155"/>
      <c r="E105" s="159"/>
      <c r="F105" s="95" t="s">
        <v>64</v>
      </c>
      <c r="G105" s="21">
        <v>98</v>
      </c>
      <c r="H105" s="29"/>
      <c r="I105" s="29" t="s">
        <v>41</v>
      </c>
      <c r="J105" s="98"/>
      <c r="K105" s="113"/>
      <c r="L105" s="75"/>
      <c r="M105" s="132"/>
      <c r="N105" s="113"/>
      <c r="O105" s="99"/>
      <c r="P105" s="72"/>
    </row>
    <row r="106" spans="2:16" s="17" customFormat="1" ht="27.6" x14ac:dyDescent="0.3">
      <c r="B106" s="28" t="str">
        <f>IF(TRIM(G106)&lt;&gt;"",COUNTA($G$61:G106)&amp;"","")</f>
        <v/>
      </c>
      <c r="C106" s="155"/>
      <c r="D106" s="155"/>
      <c r="E106" s="157"/>
      <c r="F106" s="94" t="s">
        <v>69</v>
      </c>
      <c r="G106" s="21"/>
      <c r="H106" s="29"/>
      <c r="I106" s="29"/>
      <c r="J106" s="33"/>
      <c r="K106" s="96"/>
      <c r="L106" s="34"/>
      <c r="M106" s="47"/>
      <c r="N106" s="97"/>
      <c r="O106" s="97"/>
      <c r="P106" s="72"/>
    </row>
    <row r="107" spans="2:16" s="17" customFormat="1" x14ac:dyDescent="0.3">
      <c r="B107" s="28" t="str">
        <f>IF(TRIM(G107)&lt;&gt;"",COUNTA($G$61:G107)&amp;"","")</f>
        <v>32</v>
      </c>
      <c r="C107" s="155"/>
      <c r="D107" s="155"/>
      <c r="E107" s="158"/>
      <c r="F107" s="127" t="s">
        <v>61</v>
      </c>
      <c r="G107" s="21">
        <v>192</v>
      </c>
      <c r="H107" s="29"/>
      <c r="I107" s="29" t="s">
        <v>34</v>
      </c>
      <c r="J107" s="98"/>
      <c r="K107" s="113"/>
      <c r="L107" s="75"/>
      <c r="M107" s="132"/>
      <c r="N107" s="113"/>
      <c r="O107" s="99"/>
      <c r="P107" s="72"/>
    </row>
    <row r="108" spans="2:16" s="17" customFormat="1" x14ac:dyDescent="0.3">
      <c r="B108" s="28" t="str">
        <f>IF(TRIM(G108)&lt;&gt;"",COUNTA($G$61:G108)&amp;"","")</f>
        <v>33</v>
      </c>
      <c r="C108" s="155"/>
      <c r="D108" s="155"/>
      <c r="E108" s="158"/>
      <c r="F108" s="127" t="s">
        <v>62</v>
      </c>
      <c r="G108" s="21">
        <v>192</v>
      </c>
      <c r="H108" s="29"/>
      <c r="I108" s="29" t="s">
        <v>34</v>
      </c>
      <c r="J108" s="98"/>
      <c r="K108" s="113"/>
      <c r="L108" s="75"/>
      <c r="M108" s="132"/>
      <c r="N108" s="113"/>
      <c r="O108" s="99"/>
      <c r="P108" s="72"/>
    </row>
    <row r="109" spans="2:16" s="17" customFormat="1" x14ac:dyDescent="0.3">
      <c r="B109" s="28" t="str">
        <f>IF(TRIM(G109)&lt;&gt;"",COUNTA($G$61:G109)&amp;"","")</f>
        <v>34</v>
      </c>
      <c r="C109" s="155"/>
      <c r="D109" s="155"/>
      <c r="E109" s="158"/>
      <c r="F109" s="95" t="s">
        <v>63</v>
      </c>
      <c r="G109" s="21">
        <v>385</v>
      </c>
      <c r="H109" s="29"/>
      <c r="I109" s="29" t="s">
        <v>45</v>
      </c>
      <c r="J109" s="98"/>
      <c r="K109" s="113"/>
      <c r="L109" s="75"/>
      <c r="M109" s="132"/>
      <c r="N109" s="113"/>
      <c r="O109" s="99"/>
      <c r="P109" s="72"/>
    </row>
    <row r="110" spans="2:16" s="17" customFormat="1" x14ac:dyDescent="0.3">
      <c r="B110" s="28" t="str">
        <f>IF(TRIM(G110)&lt;&gt;"",COUNTA($G$61:G110)&amp;"","")</f>
        <v>35</v>
      </c>
      <c r="C110" s="155"/>
      <c r="D110" s="155"/>
      <c r="E110" s="159"/>
      <c r="F110" s="95" t="s">
        <v>64</v>
      </c>
      <c r="G110" s="21">
        <v>192</v>
      </c>
      <c r="H110" s="29"/>
      <c r="I110" s="29" t="s">
        <v>41</v>
      </c>
      <c r="J110" s="98"/>
      <c r="K110" s="113"/>
      <c r="L110" s="75"/>
      <c r="M110" s="132"/>
      <c r="N110" s="113"/>
      <c r="O110" s="99"/>
      <c r="P110" s="72"/>
    </row>
    <row r="111" spans="2:16" s="17" customFormat="1" ht="27.6" x14ac:dyDescent="0.3">
      <c r="B111" s="28" t="str">
        <f>IF(TRIM(G111)&lt;&gt;"",COUNTA($G$61:G111)&amp;"","")</f>
        <v/>
      </c>
      <c r="C111" s="155"/>
      <c r="D111" s="155"/>
      <c r="E111" s="157"/>
      <c r="F111" s="94" t="s">
        <v>70</v>
      </c>
      <c r="G111" s="21"/>
      <c r="H111" s="29"/>
      <c r="I111" s="29"/>
      <c r="J111" s="33"/>
      <c r="K111" s="96"/>
      <c r="L111" s="34"/>
      <c r="M111" s="47"/>
      <c r="N111" s="97"/>
      <c r="O111" s="97"/>
      <c r="P111" s="72"/>
    </row>
    <row r="112" spans="2:16" s="17" customFormat="1" x14ac:dyDescent="0.3">
      <c r="B112" s="28" t="str">
        <f>IF(TRIM(G112)&lt;&gt;"",COUNTA($G$61:G112)&amp;"","")</f>
        <v>36</v>
      </c>
      <c r="C112" s="155"/>
      <c r="D112" s="155"/>
      <c r="E112" s="158"/>
      <c r="F112" s="127" t="s">
        <v>61</v>
      </c>
      <c r="G112" s="21">
        <v>81</v>
      </c>
      <c r="H112" s="29"/>
      <c r="I112" s="29" t="s">
        <v>34</v>
      </c>
      <c r="J112" s="98"/>
      <c r="K112" s="113"/>
      <c r="L112" s="75"/>
      <c r="M112" s="132"/>
      <c r="N112" s="113"/>
      <c r="O112" s="99"/>
      <c r="P112" s="72"/>
    </row>
    <row r="113" spans="2:16" s="17" customFormat="1" x14ac:dyDescent="0.3">
      <c r="B113" s="28" t="str">
        <f>IF(TRIM(G113)&lt;&gt;"",COUNTA($G$61:G113)&amp;"","")</f>
        <v>37</v>
      </c>
      <c r="C113" s="155"/>
      <c r="D113" s="155"/>
      <c r="E113" s="158"/>
      <c r="F113" s="127" t="s">
        <v>62</v>
      </c>
      <c r="G113" s="21">
        <v>72</v>
      </c>
      <c r="H113" s="29"/>
      <c r="I113" s="29" t="s">
        <v>34</v>
      </c>
      <c r="J113" s="98"/>
      <c r="K113" s="113"/>
      <c r="L113" s="75"/>
      <c r="M113" s="132"/>
      <c r="N113" s="113"/>
      <c r="O113" s="99"/>
      <c r="P113" s="72"/>
    </row>
    <row r="114" spans="2:16" s="17" customFormat="1" x14ac:dyDescent="0.3">
      <c r="B114" s="28" t="str">
        <f>IF(TRIM(G114)&lt;&gt;"",COUNTA($G$61:G114)&amp;"","")</f>
        <v>38</v>
      </c>
      <c r="C114" s="155"/>
      <c r="D114" s="155"/>
      <c r="E114" s="158"/>
      <c r="F114" s="95" t="s">
        <v>63</v>
      </c>
      <c r="G114" s="21">
        <v>188</v>
      </c>
      <c r="H114" s="29"/>
      <c r="I114" s="29" t="s">
        <v>45</v>
      </c>
      <c r="J114" s="98"/>
      <c r="K114" s="113"/>
      <c r="L114" s="75"/>
      <c r="M114" s="132"/>
      <c r="N114" s="113"/>
      <c r="O114" s="99"/>
      <c r="P114" s="72"/>
    </row>
    <row r="115" spans="2:16" s="17" customFormat="1" x14ac:dyDescent="0.3">
      <c r="B115" s="28" t="str">
        <f>IF(TRIM(G115)&lt;&gt;"",COUNTA($G$61:G115)&amp;"","")</f>
        <v>39</v>
      </c>
      <c r="C115" s="155"/>
      <c r="D115" s="155"/>
      <c r="E115" s="159"/>
      <c r="F115" s="95" t="s">
        <v>64</v>
      </c>
      <c r="G115" s="21">
        <v>81</v>
      </c>
      <c r="H115" s="29"/>
      <c r="I115" s="29" t="s">
        <v>41</v>
      </c>
      <c r="J115" s="98"/>
      <c r="K115" s="113"/>
      <c r="L115" s="75"/>
      <c r="M115" s="132"/>
      <c r="N115" s="113"/>
      <c r="O115" s="99"/>
      <c r="P115" s="72"/>
    </row>
    <row r="116" spans="2:16" s="17" customFormat="1" ht="27.6" x14ac:dyDescent="0.3">
      <c r="B116" s="28" t="str">
        <f>IF(TRIM(G116)&lt;&gt;"",COUNTA($G$61:G116)&amp;"","")</f>
        <v/>
      </c>
      <c r="C116" s="155"/>
      <c r="D116" s="155"/>
      <c r="E116" s="157"/>
      <c r="F116" s="94" t="s">
        <v>71</v>
      </c>
      <c r="G116" s="21"/>
      <c r="H116" s="29"/>
      <c r="I116" s="29"/>
      <c r="J116" s="33"/>
      <c r="K116" s="96"/>
      <c r="L116" s="34"/>
      <c r="M116" s="47"/>
      <c r="N116" s="97"/>
      <c r="O116" s="97"/>
      <c r="P116" s="72"/>
    </row>
    <row r="117" spans="2:16" s="17" customFormat="1" x14ac:dyDescent="0.3">
      <c r="B117" s="28" t="str">
        <f>IF(TRIM(G117)&lt;&gt;"",COUNTA($G$61:G117)&amp;"","")</f>
        <v>40</v>
      </c>
      <c r="C117" s="155"/>
      <c r="D117" s="155"/>
      <c r="E117" s="158"/>
      <c r="F117" s="127" t="s">
        <v>61</v>
      </c>
      <c r="G117" s="21">
        <v>72</v>
      </c>
      <c r="H117" s="29"/>
      <c r="I117" s="29" t="s">
        <v>34</v>
      </c>
      <c r="J117" s="98"/>
      <c r="K117" s="113"/>
      <c r="L117" s="75"/>
      <c r="M117" s="132"/>
      <c r="N117" s="113"/>
      <c r="O117" s="99"/>
      <c r="P117" s="72"/>
    </row>
    <row r="118" spans="2:16" s="17" customFormat="1" x14ac:dyDescent="0.3">
      <c r="B118" s="28" t="str">
        <f>IF(TRIM(G118)&lt;&gt;"",COUNTA($G$61:G118)&amp;"","")</f>
        <v>41</v>
      </c>
      <c r="C118" s="155"/>
      <c r="D118" s="155"/>
      <c r="E118" s="158"/>
      <c r="F118" s="127" t="s">
        <v>62</v>
      </c>
      <c r="G118" s="21">
        <v>60</v>
      </c>
      <c r="H118" s="29"/>
      <c r="I118" s="29" t="s">
        <v>34</v>
      </c>
      <c r="J118" s="98"/>
      <c r="K118" s="113"/>
      <c r="L118" s="75"/>
      <c r="M118" s="132"/>
      <c r="N118" s="113"/>
      <c r="O118" s="99"/>
      <c r="P118" s="72"/>
    </row>
    <row r="119" spans="2:16" s="17" customFormat="1" x14ac:dyDescent="0.3">
      <c r="B119" s="28" t="str">
        <f>IF(TRIM(G119)&lt;&gt;"",COUNTA($G$61:G119)&amp;"","")</f>
        <v>42</v>
      </c>
      <c r="C119" s="155"/>
      <c r="D119" s="155"/>
      <c r="E119" s="158"/>
      <c r="F119" s="95" t="s">
        <v>63</v>
      </c>
      <c r="G119" s="21">
        <v>176</v>
      </c>
      <c r="H119" s="29"/>
      <c r="I119" s="29" t="s">
        <v>45</v>
      </c>
      <c r="J119" s="98"/>
      <c r="K119" s="113"/>
      <c r="L119" s="75"/>
      <c r="M119" s="132"/>
      <c r="N119" s="113"/>
      <c r="O119" s="99"/>
      <c r="P119" s="72"/>
    </row>
    <row r="120" spans="2:16" s="17" customFormat="1" x14ac:dyDescent="0.3">
      <c r="B120" s="28" t="str">
        <f>IF(TRIM(G120)&lt;&gt;"",COUNTA($G$61:G120)&amp;"","")</f>
        <v>43</v>
      </c>
      <c r="C120" s="155"/>
      <c r="D120" s="155"/>
      <c r="E120" s="159"/>
      <c r="F120" s="95" t="s">
        <v>64</v>
      </c>
      <c r="G120" s="21">
        <v>102</v>
      </c>
      <c r="H120" s="29"/>
      <c r="I120" s="29" t="s">
        <v>41</v>
      </c>
      <c r="J120" s="98"/>
      <c r="K120" s="113"/>
      <c r="L120" s="75"/>
      <c r="M120" s="132"/>
      <c r="N120" s="113"/>
      <c r="O120" s="99"/>
      <c r="P120" s="72"/>
    </row>
    <row r="121" spans="2:16" s="17" customFormat="1" ht="27.6" x14ac:dyDescent="0.3">
      <c r="B121" s="28" t="str">
        <f>IF(TRIM(G121)&lt;&gt;"",COUNTA($G$61:G121)&amp;"","")</f>
        <v/>
      </c>
      <c r="C121" s="155"/>
      <c r="D121" s="155"/>
      <c r="E121" s="157"/>
      <c r="F121" s="94" t="s">
        <v>72</v>
      </c>
      <c r="G121" s="21"/>
      <c r="H121" s="29"/>
      <c r="I121" s="29"/>
      <c r="J121" s="33"/>
      <c r="K121" s="96"/>
      <c r="L121" s="34"/>
      <c r="M121" s="47"/>
      <c r="N121" s="97"/>
      <c r="O121" s="97"/>
      <c r="P121" s="72"/>
    </row>
    <row r="122" spans="2:16" s="17" customFormat="1" x14ac:dyDescent="0.3">
      <c r="B122" s="28" t="str">
        <f>IF(TRIM(G122)&lt;&gt;"",COUNTA($G$61:G122)&amp;"","")</f>
        <v>44</v>
      </c>
      <c r="C122" s="155"/>
      <c r="D122" s="155"/>
      <c r="E122" s="158"/>
      <c r="F122" s="127" t="s">
        <v>61</v>
      </c>
      <c r="G122" s="21">
        <v>98</v>
      </c>
      <c r="H122" s="29"/>
      <c r="I122" s="29" t="s">
        <v>34</v>
      </c>
      <c r="J122" s="98"/>
      <c r="K122" s="113"/>
      <c r="L122" s="75"/>
      <c r="M122" s="132"/>
      <c r="N122" s="113"/>
      <c r="O122" s="99"/>
      <c r="P122" s="72"/>
    </row>
    <row r="123" spans="2:16" s="17" customFormat="1" x14ac:dyDescent="0.3">
      <c r="B123" s="28" t="str">
        <f>IF(TRIM(G123)&lt;&gt;"",COUNTA($G$61:G123)&amp;"","")</f>
        <v>45</v>
      </c>
      <c r="C123" s="155"/>
      <c r="D123" s="155"/>
      <c r="E123" s="158"/>
      <c r="F123" s="127" t="s">
        <v>62</v>
      </c>
      <c r="G123" s="21">
        <v>84</v>
      </c>
      <c r="H123" s="29"/>
      <c r="I123" s="29" t="s">
        <v>34</v>
      </c>
      <c r="J123" s="98"/>
      <c r="K123" s="113"/>
      <c r="L123" s="75"/>
      <c r="M123" s="132"/>
      <c r="N123" s="113"/>
      <c r="O123" s="99"/>
      <c r="P123" s="72"/>
    </row>
    <row r="124" spans="2:16" s="17" customFormat="1" x14ac:dyDescent="0.3">
      <c r="B124" s="28" t="str">
        <f>IF(TRIM(G124)&lt;&gt;"",COUNTA($G$61:G124)&amp;"","")</f>
        <v>46</v>
      </c>
      <c r="C124" s="155"/>
      <c r="D124" s="155"/>
      <c r="E124" s="158"/>
      <c r="F124" s="95" t="s">
        <v>63</v>
      </c>
      <c r="G124" s="21">
        <v>337</v>
      </c>
      <c r="H124" s="29"/>
      <c r="I124" s="29" t="s">
        <v>45</v>
      </c>
      <c r="J124" s="98"/>
      <c r="K124" s="113"/>
      <c r="L124" s="75"/>
      <c r="M124" s="132"/>
      <c r="N124" s="113"/>
      <c r="O124" s="99"/>
      <c r="P124" s="72"/>
    </row>
    <row r="125" spans="2:16" s="17" customFormat="1" x14ac:dyDescent="0.3">
      <c r="B125" s="28" t="str">
        <f>IF(TRIM(G125)&lt;&gt;"",COUNTA($G$61:G125)&amp;"","")</f>
        <v>47</v>
      </c>
      <c r="C125" s="156"/>
      <c r="D125" s="155"/>
      <c r="E125" s="159"/>
      <c r="F125" s="95" t="s">
        <v>64</v>
      </c>
      <c r="G125" s="21">
        <v>147</v>
      </c>
      <c r="H125" s="29"/>
      <c r="I125" s="29" t="s">
        <v>41</v>
      </c>
      <c r="J125" s="98"/>
      <c r="K125" s="113"/>
      <c r="L125" s="75"/>
      <c r="M125" s="132"/>
      <c r="N125" s="113"/>
      <c r="O125" s="99"/>
      <c r="P125" s="72"/>
    </row>
    <row r="126" spans="2:16" s="17" customFormat="1" ht="27.6" x14ac:dyDescent="0.3">
      <c r="B126" s="28" t="str">
        <f>IF(TRIM(G126)&lt;&gt;"",COUNTA($G$61:G126)&amp;"","")</f>
        <v/>
      </c>
      <c r="C126" s="71" t="s">
        <v>112</v>
      </c>
      <c r="D126" s="155"/>
      <c r="E126" s="157"/>
      <c r="F126" s="94" t="s">
        <v>73</v>
      </c>
      <c r="G126" s="21"/>
      <c r="H126" s="29"/>
      <c r="I126" s="29"/>
      <c r="J126" s="33"/>
      <c r="K126" s="96"/>
      <c r="L126" s="34"/>
      <c r="M126" s="47"/>
      <c r="N126" s="97"/>
      <c r="O126" s="97"/>
      <c r="P126" s="72"/>
    </row>
    <row r="127" spans="2:16" s="17" customFormat="1" x14ac:dyDescent="0.3">
      <c r="B127" s="28" t="str">
        <f>IF(TRIM(G127)&lt;&gt;"",COUNTA($G$61:G127)&amp;"","")</f>
        <v>48</v>
      </c>
      <c r="C127" s="181" t="s">
        <v>100</v>
      </c>
      <c r="D127" s="155"/>
      <c r="E127" s="158"/>
      <c r="F127" s="127" t="s">
        <v>61</v>
      </c>
      <c r="G127" s="21">
        <v>900</v>
      </c>
      <c r="H127" s="29"/>
      <c r="I127" s="29" t="s">
        <v>34</v>
      </c>
      <c r="J127" s="98"/>
      <c r="K127" s="113"/>
      <c r="L127" s="75"/>
      <c r="M127" s="132"/>
      <c r="N127" s="113"/>
      <c r="O127" s="99"/>
      <c r="P127" s="72"/>
    </row>
    <row r="128" spans="2:16" s="17" customFormat="1" x14ac:dyDescent="0.3">
      <c r="B128" s="28" t="str">
        <f>IF(TRIM(G128)&lt;&gt;"",COUNTA($G$61:G128)&amp;"","")</f>
        <v>49</v>
      </c>
      <c r="C128" s="181"/>
      <c r="D128" s="155"/>
      <c r="E128" s="158"/>
      <c r="F128" s="127" t="s">
        <v>62</v>
      </c>
      <c r="G128" s="21">
        <v>840</v>
      </c>
      <c r="H128" s="29"/>
      <c r="I128" s="29" t="s">
        <v>34</v>
      </c>
      <c r="J128" s="98"/>
      <c r="K128" s="113"/>
      <c r="L128" s="75"/>
      <c r="M128" s="132"/>
      <c r="N128" s="113"/>
      <c r="O128" s="99"/>
      <c r="P128" s="72"/>
    </row>
    <row r="129" spans="2:16" s="17" customFormat="1" x14ac:dyDescent="0.3">
      <c r="B129" s="28" t="str">
        <f>IF(TRIM(G129)&lt;&gt;"",COUNTA($G$61:G129)&amp;"","")</f>
        <v>50</v>
      </c>
      <c r="C129" s="181"/>
      <c r="D129" s="155"/>
      <c r="E129" s="158"/>
      <c r="F129" s="95" t="s">
        <v>63</v>
      </c>
      <c r="G129" s="21">
        <v>6854</v>
      </c>
      <c r="H129" s="29"/>
      <c r="I129" s="29" t="s">
        <v>45</v>
      </c>
      <c r="J129" s="98"/>
      <c r="K129" s="113"/>
      <c r="L129" s="75"/>
      <c r="M129" s="132"/>
      <c r="N129" s="113"/>
      <c r="O129" s="99"/>
      <c r="P129" s="72"/>
    </row>
    <row r="130" spans="2:16" s="17" customFormat="1" x14ac:dyDescent="0.3">
      <c r="B130" s="28" t="str">
        <f>IF(TRIM(G130)&lt;&gt;"",COUNTA($G$61:G130)&amp;"","")</f>
        <v>51</v>
      </c>
      <c r="C130" s="181"/>
      <c r="D130" s="156"/>
      <c r="E130" s="159"/>
      <c r="F130" s="95" t="s">
        <v>64</v>
      </c>
      <c r="G130" s="21">
        <v>1800</v>
      </c>
      <c r="H130" s="29"/>
      <c r="I130" s="29" t="s">
        <v>41</v>
      </c>
      <c r="J130" s="98"/>
      <c r="K130" s="113"/>
      <c r="L130" s="75"/>
      <c r="M130" s="132"/>
      <c r="N130" s="113"/>
      <c r="O130" s="99"/>
      <c r="P130" s="72"/>
    </row>
    <row r="131" spans="2:16" s="17" customFormat="1" x14ac:dyDescent="0.3">
      <c r="B131" s="28" t="str">
        <f>IF(TRIM(G131)&lt;&gt;"",COUNTA($G$61:G131)&amp;"","")</f>
        <v/>
      </c>
      <c r="C131" s="181"/>
      <c r="D131" s="154" t="s">
        <v>113</v>
      </c>
      <c r="E131" s="157"/>
      <c r="F131" s="94" t="s">
        <v>74</v>
      </c>
      <c r="G131" s="21"/>
      <c r="H131" s="29"/>
      <c r="I131" s="29"/>
      <c r="J131" s="33"/>
      <c r="K131" s="96"/>
      <c r="L131" s="34"/>
      <c r="M131" s="47"/>
      <c r="N131" s="97"/>
      <c r="O131" s="97"/>
      <c r="P131" s="72"/>
    </row>
    <row r="132" spans="2:16" s="17" customFormat="1" x14ac:dyDescent="0.3">
      <c r="B132" s="28" t="str">
        <f>IF(TRIM(G132)&lt;&gt;"",COUNTA($G$61:G132)&amp;"","")</f>
        <v>52</v>
      </c>
      <c r="C132" s="181"/>
      <c r="D132" s="155"/>
      <c r="E132" s="158"/>
      <c r="F132" s="127" t="s">
        <v>61</v>
      </c>
      <c r="G132" s="21">
        <v>7.5</v>
      </c>
      <c r="H132" s="29"/>
      <c r="I132" s="29" t="s">
        <v>34</v>
      </c>
      <c r="J132" s="98"/>
      <c r="K132" s="113"/>
      <c r="L132" s="75"/>
      <c r="M132" s="132"/>
      <c r="N132" s="113"/>
      <c r="O132" s="99"/>
      <c r="P132" s="72"/>
    </row>
    <row r="133" spans="2:16" s="17" customFormat="1" x14ac:dyDescent="0.3">
      <c r="B133" s="28" t="str">
        <f>IF(TRIM(G133)&lt;&gt;"",COUNTA($G$61:G133)&amp;"","")</f>
        <v>53</v>
      </c>
      <c r="C133" s="181"/>
      <c r="D133" s="155"/>
      <c r="E133" s="158"/>
      <c r="F133" s="127" t="s">
        <v>62</v>
      </c>
      <c r="G133" s="21">
        <v>22</v>
      </c>
      <c r="H133" s="29"/>
      <c r="I133" s="29" t="s">
        <v>34</v>
      </c>
      <c r="J133" s="98"/>
      <c r="K133" s="113"/>
      <c r="L133" s="75"/>
      <c r="M133" s="132"/>
      <c r="N133" s="113"/>
      <c r="O133" s="99"/>
      <c r="P133" s="72"/>
    </row>
    <row r="134" spans="2:16" s="17" customFormat="1" x14ac:dyDescent="0.3">
      <c r="B134" s="28" t="str">
        <f>IF(TRIM(G134)&lt;&gt;"",COUNTA($G$61:G134)&amp;"","")</f>
        <v>54</v>
      </c>
      <c r="C134" s="181"/>
      <c r="D134" s="155"/>
      <c r="E134" s="158"/>
      <c r="F134" s="95" t="s">
        <v>63</v>
      </c>
      <c r="G134" s="21">
        <v>15</v>
      </c>
      <c r="H134" s="29"/>
      <c r="I134" s="29" t="s">
        <v>45</v>
      </c>
      <c r="J134" s="98"/>
      <c r="K134" s="113"/>
      <c r="L134" s="75"/>
      <c r="M134" s="132"/>
      <c r="N134" s="113"/>
      <c r="O134" s="99"/>
      <c r="P134" s="72"/>
    </row>
    <row r="135" spans="2:16" s="17" customFormat="1" x14ac:dyDescent="0.3">
      <c r="B135" s="28" t="str">
        <f>IF(TRIM(G135)&lt;&gt;"",COUNTA($G$61:G135)&amp;"","")</f>
        <v>55</v>
      </c>
      <c r="C135" s="181"/>
      <c r="D135" s="156"/>
      <c r="E135" s="159"/>
      <c r="F135" s="95" t="s">
        <v>75</v>
      </c>
      <c r="G135" s="21">
        <v>8</v>
      </c>
      <c r="H135" s="29"/>
      <c r="I135" s="29" t="s">
        <v>41</v>
      </c>
      <c r="J135" s="98"/>
      <c r="K135" s="113"/>
      <c r="L135" s="75"/>
      <c r="M135" s="132"/>
      <c r="N135" s="113"/>
      <c r="O135" s="99"/>
      <c r="P135" s="72"/>
    </row>
    <row r="136" spans="2:16" s="17" customFormat="1" x14ac:dyDescent="0.3">
      <c r="B136" s="28" t="str">
        <f>IF(TRIM(G136)&lt;&gt;"",COUNTA($G$61:G136)&amp;"","")</f>
        <v/>
      </c>
      <c r="C136" s="181"/>
      <c r="D136" s="154" t="s">
        <v>114</v>
      </c>
      <c r="E136" s="157"/>
      <c r="F136" s="94" t="s">
        <v>76</v>
      </c>
      <c r="G136" s="21"/>
      <c r="H136" s="29"/>
      <c r="I136" s="29"/>
      <c r="J136" s="33"/>
      <c r="K136" s="96"/>
      <c r="L136" s="34"/>
      <c r="M136" s="47"/>
      <c r="N136" s="97"/>
      <c r="O136" s="97"/>
      <c r="P136" s="72"/>
    </row>
    <row r="137" spans="2:16" s="17" customFormat="1" x14ac:dyDescent="0.3">
      <c r="B137" s="28" t="str">
        <f>IF(TRIM(G137)&lt;&gt;"",COUNTA($G$61:G137)&amp;"","")</f>
        <v>56</v>
      </c>
      <c r="C137" s="181"/>
      <c r="D137" s="155"/>
      <c r="E137" s="158"/>
      <c r="F137" s="127" t="s">
        <v>62</v>
      </c>
      <c r="G137" s="21">
        <v>495</v>
      </c>
      <c r="H137" s="29"/>
      <c r="I137" s="29" t="s">
        <v>34</v>
      </c>
      <c r="J137" s="98"/>
      <c r="K137" s="113"/>
      <c r="L137" s="75"/>
      <c r="M137" s="132"/>
      <c r="N137" s="113"/>
      <c r="O137" s="99"/>
      <c r="P137" s="72"/>
    </row>
    <row r="138" spans="2:16" s="17" customFormat="1" x14ac:dyDescent="0.3">
      <c r="B138" s="28" t="str">
        <f>IF(TRIM(G138)&lt;&gt;"",COUNTA($G$61:G138)&amp;"","")</f>
        <v>57</v>
      </c>
      <c r="C138" s="181"/>
      <c r="D138" s="155"/>
      <c r="E138" s="158"/>
      <c r="F138" s="95" t="s">
        <v>63</v>
      </c>
      <c r="G138" s="21">
        <v>373</v>
      </c>
      <c r="H138" s="29"/>
      <c r="I138" s="29" t="s">
        <v>45</v>
      </c>
      <c r="J138" s="98"/>
      <c r="K138" s="113"/>
      <c r="L138" s="75"/>
      <c r="M138" s="132"/>
      <c r="N138" s="113"/>
      <c r="O138" s="99"/>
      <c r="P138" s="72"/>
    </row>
    <row r="139" spans="2:16" s="17" customFormat="1" ht="15" customHeight="1" x14ac:dyDescent="0.3">
      <c r="B139" s="28" t="str">
        <f>IF(TRIM(G139)&lt;&gt;"",COUNTA($G$61:G139)&amp;"","")</f>
        <v>58</v>
      </c>
      <c r="C139" s="181"/>
      <c r="D139" s="156"/>
      <c r="E139" s="159"/>
      <c r="F139" s="95" t="s">
        <v>77</v>
      </c>
      <c r="G139" s="21">
        <v>163</v>
      </c>
      <c r="H139" s="29"/>
      <c r="I139" s="29" t="s">
        <v>41</v>
      </c>
      <c r="J139" s="98"/>
      <c r="K139" s="113"/>
      <c r="L139" s="75"/>
      <c r="M139" s="132"/>
      <c r="N139" s="113"/>
      <c r="O139" s="99"/>
      <c r="P139" s="72"/>
    </row>
    <row r="140" spans="2:16" s="17" customFormat="1" x14ac:dyDescent="0.3">
      <c r="B140" s="28" t="str">
        <f>IF(TRIM(G140)&lt;&gt;"",COUNTA($G$61:G140)&amp;"","")</f>
        <v/>
      </c>
      <c r="C140" s="181"/>
      <c r="D140" s="154" t="s">
        <v>105</v>
      </c>
      <c r="E140" s="157"/>
      <c r="F140" s="94" t="s">
        <v>78</v>
      </c>
      <c r="G140" s="21"/>
      <c r="H140" s="29"/>
      <c r="I140" s="29"/>
      <c r="J140" s="33"/>
      <c r="K140" s="96"/>
      <c r="L140" s="34"/>
      <c r="M140" s="47"/>
      <c r="N140" s="97"/>
      <c r="O140" s="97"/>
      <c r="P140" s="72"/>
    </row>
    <row r="141" spans="2:16" s="17" customFormat="1" x14ac:dyDescent="0.3">
      <c r="B141" s="28" t="str">
        <f>IF(TRIM(G141)&lt;&gt;"",COUNTA($G$61:G141)&amp;"","")</f>
        <v>59</v>
      </c>
      <c r="C141" s="181"/>
      <c r="D141" s="155"/>
      <c r="E141" s="158"/>
      <c r="F141" s="127" t="s">
        <v>61</v>
      </c>
      <c r="G141" s="21">
        <v>27841</v>
      </c>
      <c r="H141" s="29"/>
      <c r="I141" s="29" t="s">
        <v>34</v>
      </c>
      <c r="J141" s="98"/>
      <c r="K141" s="113"/>
      <c r="L141" s="75"/>
      <c r="M141" s="132"/>
      <c r="N141" s="113"/>
      <c r="O141" s="99"/>
      <c r="P141" s="72"/>
    </row>
    <row r="142" spans="2:16" s="17" customFormat="1" x14ac:dyDescent="0.3">
      <c r="B142" s="28" t="str">
        <f>IF(TRIM(G142)&lt;&gt;"",COUNTA($G$61:G142)&amp;"","")</f>
        <v>60</v>
      </c>
      <c r="C142" s="181"/>
      <c r="D142" s="155"/>
      <c r="E142" s="158"/>
      <c r="F142" s="95" t="s">
        <v>79</v>
      </c>
      <c r="G142" s="21">
        <v>27841</v>
      </c>
      <c r="H142" s="29"/>
      <c r="I142" s="29" t="s">
        <v>34</v>
      </c>
      <c r="J142" s="98"/>
      <c r="K142" s="113"/>
      <c r="L142" s="75"/>
      <c r="M142" s="132"/>
      <c r="N142" s="113"/>
      <c r="O142" s="99"/>
      <c r="P142" s="72"/>
    </row>
    <row r="143" spans="2:16" s="17" customFormat="1" x14ac:dyDescent="0.3">
      <c r="B143" s="28" t="str">
        <f>IF(TRIM(G143)&lt;&gt;"",COUNTA($G$61:G143)&amp;"","")</f>
        <v>61</v>
      </c>
      <c r="C143" s="181"/>
      <c r="D143" s="155"/>
      <c r="E143" s="158"/>
      <c r="F143" s="95" t="s">
        <v>80</v>
      </c>
      <c r="G143" s="21">
        <v>27841</v>
      </c>
      <c r="H143" s="29"/>
      <c r="I143" s="29" t="s">
        <v>34</v>
      </c>
      <c r="J143" s="98"/>
      <c r="K143" s="113"/>
      <c r="L143" s="75"/>
      <c r="M143" s="132"/>
      <c r="N143" s="113"/>
      <c r="O143" s="99"/>
      <c r="P143" s="72"/>
    </row>
    <row r="144" spans="2:16" s="17" customFormat="1" x14ac:dyDescent="0.3">
      <c r="B144" s="28" t="str">
        <f>IF(TRIM(G144)&lt;&gt;"",COUNTA($G$61:G144)&amp;"","")</f>
        <v>62</v>
      </c>
      <c r="C144" s="181"/>
      <c r="D144" s="155"/>
      <c r="E144" s="158"/>
      <c r="F144" s="95" t="s">
        <v>81</v>
      </c>
      <c r="G144" s="21">
        <v>7602</v>
      </c>
      <c r="H144" s="29"/>
      <c r="I144" s="29" t="s">
        <v>34</v>
      </c>
      <c r="J144" s="98"/>
      <c r="K144" s="113"/>
      <c r="L144" s="75"/>
      <c r="M144" s="132"/>
      <c r="N144" s="113"/>
      <c r="O144" s="99"/>
      <c r="P144" s="72"/>
    </row>
    <row r="145" spans="2:16" s="17" customFormat="1" x14ac:dyDescent="0.3">
      <c r="B145" s="28" t="str">
        <f>IF(TRIM(G145)&lt;&gt;"",COUNTA($G$61:G145)&amp;"","")</f>
        <v>63</v>
      </c>
      <c r="C145" s="181"/>
      <c r="D145" s="155"/>
      <c r="E145" s="158"/>
      <c r="F145" s="95" t="s">
        <v>82</v>
      </c>
      <c r="G145" s="21">
        <v>20350</v>
      </c>
      <c r="H145" s="29"/>
      <c r="I145" s="29" t="s">
        <v>34</v>
      </c>
      <c r="J145" s="98"/>
      <c r="K145" s="113"/>
      <c r="L145" s="75"/>
      <c r="M145" s="132"/>
      <c r="N145" s="113"/>
      <c r="O145" s="99"/>
      <c r="P145" s="72"/>
    </row>
    <row r="146" spans="2:16" s="17" customFormat="1" x14ac:dyDescent="0.3">
      <c r="B146" s="28" t="str">
        <f>IF(TRIM(G146)&lt;&gt;"",COUNTA($G$61:G146)&amp;"","")</f>
        <v>64</v>
      </c>
      <c r="C146" s="181"/>
      <c r="D146" s="155"/>
      <c r="E146" s="158"/>
      <c r="F146" s="95" t="s">
        <v>83</v>
      </c>
      <c r="G146" s="21">
        <v>7516</v>
      </c>
      <c r="H146" s="29"/>
      <c r="I146" s="29" t="s">
        <v>34</v>
      </c>
      <c r="J146" s="98"/>
      <c r="K146" s="113"/>
      <c r="L146" s="75"/>
      <c r="M146" s="132"/>
      <c r="N146" s="113"/>
      <c r="O146" s="99"/>
      <c r="P146" s="72"/>
    </row>
    <row r="147" spans="2:16" s="17" customFormat="1" x14ac:dyDescent="0.3">
      <c r="B147" s="28" t="str">
        <f>IF(TRIM(G147)&lt;&gt;"",COUNTA($G$61:G147)&amp;"","")</f>
        <v>65</v>
      </c>
      <c r="C147" s="181"/>
      <c r="D147" s="155"/>
      <c r="E147" s="158"/>
      <c r="F147" s="95" t="s">
        <v>84</v>
      </c>
      <c r="G147" s="21">
        <v>86</v>
      </c>
      <c r="H147" s="29"/>
      <c r="I147" s="29" t="s">
        <v>34</v>
      </c>
      <c r="J147" s="98"/>
      <c r="K147" s="113"/>
      <c r="L147" s="75"/>
      <c r="M147" s="132"/>
      <c r="N147" s="113"/>
      <c r="O147" s="99"/>
      <c r="P147" s="72"/>
    </row>
    <row r="148" spans="2:16" s="17" customFormat="1" x14ac:dyDescent="0.3">
      <c r="B148" s="28" t="str">
        <f>IF(TRIM(G148)&lt;&gt;"",COUNTA($G$61:G148)&amp;"","")</f>
        <v>66</v>
      </c>
      <c r="C148" s="181"/>
      <c r="D148" s="155"/>
      <c r="E148" s="158"/>
      <c r="F148" s="95" t="s">
        <v>85</v>
      </c>
      <c r="G148" s="21">
        <v>7516</v>
      </c>
      <c r="H148" s="29"/>
      <c r="I148" s="29" t="s">
        <v>34</v>
      </c>
      <c r="J148" s="98"/>
      <c r="K148" s="113"/>
      <c r="L148" s="75"/>
      <c r="M148" s="132"/>
      <c r="N148" s="113"/>
      <c r="O148" s="99"/>
      <c r="P148" s="72"/>
    </row>
    <row r="149" spans="2:16" s="17" customFormat="1" x14ac:dyDescent="0.3">
      <c r="B149" s="28" t="str">
        <f>IF(TRIM(G149)&lt;&gt;"",COUNTA($G$61:G149)&amp;"","")</f>
        <v>67</v>
      </c>
      <c r="C149" s="181"/>
      <c r="D149" s="155"/>
      <c r="E149" s="158"/>
      <c r="F149" s="95" t="s">
        <v>86</v>
      </c>
      <c r="G149" s="21">
        <v>477</v>
      </c>
      <c r="H149" s="29"/>
      <c r="I149" s="29" t="s">
        <v>46</v>
      </c>
      <c r="J149" s="101"/>
      <c r="K149" s="113"/>
      <c r="L149" s="99"/>
      <c r="M149" s="88"/>
      <c r="N149" s="99"/>
      <c r="O149" s="99"/>
      <c r="P149" s="72"/>
    </row>
    <row r="150" spans="2:16" s="17" customFormat="1" x14ac:dyDescent="0.3">
      <c r="B150" s="28" t="str">
        <f>IF(TRIM(G150)&lt;&gt;"",COUNTA($G$61:G150)&amp;"","")</f>
        <v>68</v>
      </c>
      <c r="C150" s="181"/>
      <c r="D150" s="155"/>
      <c r="E150" s="158"/>
      <c r="F150" s="95" t="s">
        <v>87</v>
      </c>
      <c r="G150" s="128">
        <v>1290</v>
      </c>
      <c r="H150" s="129"/>
      <c r="I150" s="129" t="s">
        <v>35</v>
      </c>
      <c r="J150" s="98"/>
      <c r="K150" s="113"/>
      <c r="L150" s="75"/>
      <c r="M150" s="132"/>
      <c r="N150" s="113"/>
      <c r="O150" s="99"/>
      <c r="P150" s="72"/>
    </row>
    <row r="151" spans="2:16" s="17" customFormat="1" ht="27.6" x14ac:dyDescent="0.3">
      <c r="B151" s="28" t="str">
        <f>IF(TRIM(G151)&lt;&gt;"",COUNTA($G$61:G151)&amp;"","")</f>
        <v>69</v>
      </c>
      <c r="C151" s="181"/>
      <c r="D151" s="155"/>
      <c r="E151" s="158"/>
      <c r="F151" s="95" t="s">
        <v>88</v>
      </c>
      <c r="G151" s="21">
        <v>7516</v>
      </c>
      <c r="H151" s="29"/>
      <c r="I151" s="29" t="s">
        <v>34</v>
      </c>
      <c r="J151" s="98"/>
      <c r="K151" s="113"/>
      <c r="L151" s="75"/>
      <c r="M151" s="132"/>
      <c r="N151" s="113"/>
      <c r="O151" s="99"/>
      <c r="P151" s="72"/>
    </row>
    <row r="152" spans="2:16" s="17" customFormat="1" x14ac:dyDescent="0.3">
      <c r="B152" s="28" t="str">
        <f>IF(TRIM(G152)&lt;&gt;"",COUNTA($G$61:G152)&amp;"","")</f>
        <v>70</v>
      </c>
      <c r="C152" s="181"/>
      <c r="D152" s="156"/>
      <c r="E152" s="159"/>
      <c r="F152" s="95" t="s">
        <v>89</v>
      </c>
      <c r="G152" s="21">
        <v>620</v>
      </c>
      <c r="H152" s="29"/>
      <c r="I152" s="29" t="s">
        <v>34</v>
      </c>
      <c r="J152" s="98"/>
      <c r="K152" s="113"/>
      <c r="L152" s="75"/>
      <c r="M152" s="132"/>
      <c r="N152" s="113"/>
      <c r="O152" s="99"/>
      <c r="P152" s="72"/>
    </row>
    <row r="153" spans="2:16" s="17" customFormat="1" x14ac:dyDescent="0.3">
      <c r="B153" s="28" t="str">
        <f>IF(TRIM(G153)&lt;&gt;"",COUNTA($G$61:G153)&amp;"","")</f>
        <v/>
      </c>
      <c r="C153" s="181"/>
      <c r="D153" s="154" t="s">
        <v>113</v>
      </c>
      <c r="E153" s="157"/>
      <c r="F153" s="94" t="s">
        <v>90</v>
      </c>
      <c r="G153" s="21"/>
      <c r="H153" s="29"/>
      <c r="I153" s="29"/>
      <c r="J153" s="98"/>
      <c r="K153" s="113"/>
      <c r="L153" s="75"/>
      <c r="M153" s="132"/>
      <c r="N153" s="113"/>
      <c r="O153" s="99"/>
      <c r="P153" s="72"/>
    </row>
    <row r="154" spans="2:16" s="17" customFormat="1" x14ac:dyDescent="0.3">
      <c r="B154" s="28" t="str">
        <f>IF(TRIM(G154)&lt;&gt;"",COUNTA($G$61:G154)&amp;"","")</f>
        <v>71</v>
      </c>
      <c r="C154" s="181"/>
      <c r="D154" s="155"/>
      <c r="E154" s="158"/>
      <c r="F154" s="127" t="s">
        <v>62</v>
      </c>
      <c r="G154" s="21">
        <v>51</v>
      </c>
      <c r="H154" s="29"/>
      <c r="I154" s="29" t="s">
        <v>34</v>
      </c>
      <c r="J154" s="98"/>
      <c r="K154" s="113"/>
      <c r="L154" s="75"/>
      <c r="M154" s="132"/>
      <c r="N154" s="113"/>
      <c r="O154" s="99"/>
      <c r="P154" s="72"/>
    </row>
    <row r="155" spans="2:16" s="17" customFormat="1" x14ac:dyDescent="0.3">
      <c r="B155" s="28" t="str">
        <f>IF(TRIM(G155)&lt;&gt;"",COUNTA($G$61:G155)&amp;"","")</f>
        <v>72</v>
      </c>
      <c r="C155" s="181"/>
      <c r="D155" s="155"/>
      <c r="E155" s="158"/>
      <c r="F155" s="95" t="s">
        <v>63</v>
      </c>
      <c r="G155" s="21">
        <v>156</v>
      </c>
      <c r="H155" s="29"/>
      <c r="I155" s="29" t="s">
        <v>45</v>
      </c>
      <c r="J155" s="98"/>
      <c r="K155" s="113"/>
      <c r="L155" s="75"/>
      <c r="M155" s="132"/>
      <c r="N155" s="113"/>
      <c r="O155" s="99"/>
      <c r="P155" s="72"/>
    </row>
    <row r="156" spans="2:16" s="17" customFormat="1" x14ac:dyDescent="0.3">
      <c r="B156" s="28" t="str">
        <f>IF(TRIM(G156)&lt;&gt;"",COUNTA($G$61:G156)&amp;"","")</f>
        <v>73</v>
      </c>
      <c r="C156" s="181"/>
      <c r="D156" s="156"/>
      <c r="E156" s="159"/>
      <c r="F156" s="95" t="s">
        <v>91</v>
      </c>
      <c r="G156" s="21">
        <v>49</v>
      </c>
      <c r="H156" s="29"/>
      <c r="I156" s="29" t="s">
        <v>41</v>
      </c>
      <c r="J156" s="98"/>
      <c r="K156" s="113"/>
      <c r="L156" s="75"/>
      <c r="M156" s="132"/>
      <c r="N156" s="113"/>
      <c r="O156" s="99"/>
      <c r="P156" s="72"/>
    </row>
    <row r="157" spans="2:16" s="17" customFormat="1" x14ac:dyDescent="0.3">
      <c r="B157" s="28" t="str">
        <f>IF(TRIM(G157)&lt;&gt;"",COUNTA($G$61:G157)&amp;"","")</f>
        <v/>
      </c>
      <c r="C157" s="126"/>
      <c r="D157" s="126"/>
      <c r="E157" s="157"/>
      <c r="F157" s="94" t="s">
        <v>92</v>
      </c>
      <c r="G157" s="128"/>
      <c r="H157" s="129"/>
      <c r="I157" s="129"/>
      <c r="J157" s="33"/>
      <c r="K157" s="96"/>
      <c r="L157" s="34"/>
      <c r="M157" s="47"/>
      <c r="N157" s="97"/>
      <c r="O157" s="97"/>
      <c r="P157" s="72"/>
    </row>
    <row r="158" spans="2:16" s="17" customFormat="1" ht="27.6" x14ac:dyDescent="0.3">
      <c r="B158" s="28" t="str">
        <f>IF(TRIM(G158)&lt;&gt;"",COUNTA($G$61:G158)&amp;"","")</f>
        <v>74</v>
      </c>
      <c r="C158" s="126"/>
      <c r="D158" s="126"/>
      <c r="E158" s="159"/>
      <c r="F158" s="95" t="s">
        <v>93</v>
      </c>
      <c r="G158" s="128">
        <v>39</v>
      </c>
      <c r="H158" s="129"/>
      <c r="I158" s="129" t="s">
        <v>34</v>
      </c>
      <c r="J158" s="98"/>
      <c r="K158" s="113"/>
      <c r="L158" s="75"/>
      <c r="M158" s="132"/>
      <c r="N158" s="113"/>
      <c r="O158" s="99"/>
      <c r="P158" s="72"/>
    </row>
    <row r="159" spans="2:16" s="17" customFormat="1" x14ac:dyDescent="0.3">
      <c r="B159" s="28" t="str">
        <f>IF(TRIM(G159)&lt;&gt;"",COUNTA($G$61:G159)&amp;"","")</f>
        <v/>
      </c>
      <c r="C159" s="126"/>
      <c r="D159" s="126"/>
      <c r="E159" s="1"/>
      <c r="F159" s="94" t="s">
        <v>94</v>
      </c>
      <c r="G159" s="128"/>
      <c r="H159" s="129"/>
      <c r="I159" s="129"/>
      <c r="J159" s="33"/>
      <c r="K159" s="96"/>
      <c r="L159" s="34"/>
      <c r="M159" s="47"/>
      <c r="N159" s="97"/>
      <c r="O159" s="97"/>
      <c r="P159" s="72"/>
    </row>
    <row r="160" spans="2:16" s="17" customFormat="1" x14ac:dyDescent="0.3">
      <c r="B160" s="28" t="str">
        <f>IF(TRIM(G160)&lt;&gt;"",COUNTA($G$61:G160)&amp;"","")</f>
        <v/>
      </c>
      <c r="C160" s="126"/>
      <c r="D160" s="126"/>
      <c r="E160" s="1"/>
      <c r="F160" s="94" t="s">
        <v>95</v>
      </c>
      <c r="G160" s="128"/>
      <c r="H160" s="129"/>
      <c r="I160" s="129"/>
      <c r="J160" s="33"/>
      <c r="K160" s="96"/>
      <c r="L160" s="34"/>
      <c r="M160" s="47"/>
      <c r="N160" s="97"/>
      <c r="O160" s="97"/>
      <c r="P160" s="72"/>
    </row>
    <row r="161" spans="1:25" s="17" customFormat="1" ht="27.6" x14ac:dyDescent="0.3">
      <c r="B161" s="28" t="str">
        <f>IF(TRIM(G161)&lt;&gt;"",COUNTA($G$61:G161)&amp;"","")</f>
        <v>75</v>
      </c>
      <c r="C161" s="154" t="s">
        <v>115</v>
      </c>
      <c r="D161" s="154" t="s">
        <v>116</v>
      </c>
      <c r="E161" s="1"/>
      <c r="F161" s="95" t="s">
        <v>96</v>
      </c>
      <c r="G161" s="128">
        <v>570</v>
      </c>
      <c r="H161" s="129"/>
      <c r="I161" s="129" t="s">
        <v>34</v>
      </c>
      <c r="J161" s="98"/>
      <c r="K161" s="113"/>
      <c r="L161" s="75"/>
      <c r="M161" s="132"/>
      <c r="N161" s="113"/>
      <c r="O161" s="99"/>
      <c r="P161" s="72"/>
    </row>
    <row r="162" spans="1:25" s="17" customFormat="1" x14ac:dyDescent="0.3">
      <c r="B162" s="28" t="str">
        <f>IF(TRIM(G162)&lt;&gt;"",COUNTA($G$61:G162)&amp;"","")</f>
        <v>76</v>
      </c>
      <c r="C162" s="156"/>
      <c r="D162" s="156"/>
      <c r="E162" s="1"/>
      <c r="F162" s="95" t="s">
        <v>97</v>
      </c>
      <c r="G162" s="128">
        <v>570</v>
      </c>
      <c r="H162" s="129"/>
      <c r="I162" s="129" t="s">
        <v>34</v>
      </c>
      <c r="J162" s="98"/>
      <c r="K162" s="113"/>
      <c r="L162" s="75"/>
      <c r="M162" s="132"/>
      <c r="N162" s="113"/>
      <c r="O162" s="99"/>
      <c r="P162" s="72"/>
    </row>
    <row r="163" spans="1:25" s="26" customFormat="1" ht="14.4" thickBot="1" x14ac:dyDescent="0.35">
      <c r="B163" s="27" t="str">
        <f>IF(TRIM(G163)&lt;&gt;"",COUNTA($G$61:G163)&amp;"","")</f>
        <v/>
      </c>
      <c r="C163" s="69"/>
      <c r="D163" s="69"/>
      <c r="E163" s="1"/>
      <c r="F163" s="11" t="s">
        <v>8</v>
      </c>
      <c r="G163" s="22"/>
      <c r="H163" s="66"/>
      <c r="I163" s="12"/>
      <c r="J163" s="13"/>
      <c r="K163" s="13"/>
      <c r="L163" s="13"/>
      <c r="M163" s="48"/>
      <c r="N163" s="13"/>
      <c r="O163" s="13"/>
      <c r="P163" s="31"/>
    </row>
    <row r="164" spans="1:25" s="26" customFormat="1" x14ac:dyDescent="0.3">
      <c r="B164" s="27" t="str">
        <f>IF(TRIM(G164)&lt;&gt;"",COUNTA($G$61:G164)&amp;"","")</f>
        <v/>
      </c>
      <c r="C164" s="69"/>
      <c r="D164" s="69"/>
      <c r="E164" s="1"/>
      <c r="F164" s="1"/>
      <c r="G164" s="23"/>
      <c r="H164" s="89"/>
      <c r="I164" s="14"/>
      <c r="J164" s="15"/>
      <c r="K164" s="15"/>
      <c r="L164" s="15"/>
      <c r="M164" s="49"/>
      <c r="N164" s="15"/>
      <c r="O164" s="15"/>
      <c r="P164" s="38"/>
    </row>
    <row r="165" spans="1:25" s="26" customFormat="1" x14ac:dyDescent="0.3">
      <c r="B165" s="27" t="str">
        <f>IF(TRIM(G165)&lt;&gt;"",COUNTA($G$61:G165)&amp;"","")</f>
        <v/>
      </c>
      <c r="C165" s="69"/>
      <c r="D165" s="69"/>
      <c r="E165" s="1"/>
      <c r="F165" s="1"/>
      <c r="G165" s="24"/>
      <c r="H165" s="90"/>
      <c r="I165" s="1"/>
      <c r="J165" s="67"/>
      <c r="K165" s="67"/>
      <c r="L165" s="67"/>
      <c r="M165" s="50"/>
      <c r="N165" s="67"/>
      <c r="O165" s="67"/>
      <c r="P165" s="39"/>
    </row>
    <row r="166" spans="1:25" customFormat="1" ht="14.25" customHeight="1" x14ac:dyDescent="0.3">
      <c r="A166" s="78"/>
      <c r="B166" s="60" t="str">
        <f>IF(TRIM(G166)&lt;&gt;"",COUNTA($G$61:G166)&amp;"","")</f>
        <v/>
      </c>
      <c r="C166" s="57"/>
      <c r="D166" s="61"/>
      <c r="E166" s="55">
        <v>40000</v>
      </c>
      <c r="F166" s="1" t="s">
        <v>98</v>
      </c>
      <c r="G166" s="56"/>
      <c r="H166" s="79"/>
      <c r="I166" s="57"/>
      <c r="J166" s="57"/>
      <c r="K166" s="57"/>
      <c r="L166" s="57"/>
      <c r="M166" s="58"/>
      <c r="N166" s="57"/>
      <c r="O166" s="57"/>
      <c r="P166" s="59"/>
      <c r="Q166" s="78"/>
      <c r="R166" s="78"/>
      <c r="S166" s="78"/>
    </row>
    <row r="167" spans="1:25" s="17" customFormat="1" x14ac:dyDescent="0.3">
      <c r="B167" s="28" t="str">
        <f>IF(TRIM(G167)&lt;&gt;"",COUNTA($G$61:G167)&amp;"","")</f>
        <v/>
      </c>
      <c r="C167" s="69"/>
      <c r="D167" s="69"/>
      <c r="E167" s="1">
        <v>42200</v>
      </c>
      <c r="F167" s="94" t="s">
        <v>99</v>
      </c>
      <c r="G167" s="21"/>
      <c r="H167" s="29"/>
      <c r="I167" s="29"/>
      <c r="J167" s="76"/>
      <c r="K167" s="87"/>
      <c r="L167" s="74"/>
      <c r="M167" s="75"/>
      <c r="N167" s="74"/>
      <c r="O167" s="74"/>
      <c r="P167" s="72"/>
    </row>
    <row r="168" spans="1:25" s="17" customFormat="1" x14ac:dyDescent="0.3">
      <c r="B168" s="28" t="str">
        <f>IF(TRIM(G168)&lt;&gt;"",COUNTA($G$61:G168)&amp;"","")</f>
        <v>77</v>
      </c>
      <c r="C168" s="154" t="s">
        <v>100</v>
      </c>
      <c r="D168" s="154" t="s">
        <v>101</v>
      </c>
      <c r="E168" s="1"/>
      <c r="F168" s="127" t="s">
        <v>102</v>
      </c>
      <c r="G168" s="21">
        <v>2335</v>
      </c>
      <c r="H168" s="29"/>
      <c r="I168" s="29" t="s">
        <v>34</v>
      </c>
      <c r="J168" s="98"/>
      <c r="K168" s="113"/>
      <c r="L168" s="75"/>
      <c r="M168" s="132"/>
      <c r="N168" s="113"/>
      <c r="O168" s="99"/>
      <c r="P168" s="72"/>
    </row>
    <row r="169" spans="1:25" s="17" customFormat="1" x14ac:dyDescent="0.3">
      <c r="B169" s="28" t="str">
        <f>IF(TRIM(G169)&lt;&gt;"",COUNTA($G$61:G169)&amp;"","")</f>
        <v>78</v>
      </c>
      <c r="C169" s="156"/>
      <c r="D169" s="156"/>
      <c r="E169" s="1"/>
      <c r="F169" s="95" t="s">
        <v>63</v>
      </c>
      <c r="G169" s="21">
        <v>1779</v>
      </c>
      <c r="H169" s="29"/>
      <c r="I169" s="29" t="s">
        <v>45</v>
      </c>
      <c r="J169" s="98"/>
      <c r="K169" s="113"/>
      <c r="L169" s="75"/>
      <c r="M169" s="132"/>
      <c r="N169" s="113"/>
      <c r="O169" s="99"/>
      <c r="P169" s="72"/>
    </row>
    <row r="170" spans="1:25" s="26" customFormat="1" ht="14.4" thickBot="1" x14ac:dyDescent="0.35">
      <c r="B170" s="27" t="str">
        <f>IF(TRIM(G170)&lt;&gt;"",COUNTA($G$61:G170)&amp;"","")</f>
        <v/>
      </c>
      <c r="C170" s="69"/>
      <c r="D170" s="69"/>
      <c r="E170" s="1"/>
      <c r="F170" s="11" t="s">
        <v>8</v>
      </c>
      <c r="G170" s="22"/>
      <c r="H170" s="66"/>
      <c r="I170" s="12"/>
      <c r="J170" s="13"/>
      <c r="K170" s="13"/>
      <c r="L170" s="13"/>
      <c r="M170" s="48"/>
      <c r="N170" s="13"/>
      <c r="O170" s="13"/>
      <c r="P170" s="31"/>
    </row>
    <row r="171" spans="1:25" s="26" customFormat="1" x14ac:dyDescent="0.3">
      <c r="B171" s="27" t="str">
        <f>IF(TRIM(G171)&lt;&gt;"",COUNTA($G$61:G171)&amp;"","")</f>
        <v/>
      </c>
      <c r="C171" s="69"/>
      <c r="D171" s="69"/>
      <c r="E171" s="1"/>
      <c r="F171" s="1"/>
      <c r="G171" s="23"/>
      <c r="H171" s="89"/>
      <c r="I171" s="14"/>
      <c r="J171" s="15"/>
      <c r="K171" s="15"/>
      <c r="L171" s="15"/>
      <c r="M171" s="49"/>
      <c r="N171" s="15"/>
      <c r="O171" s="15"/>
      <c r="P171" s="38"/>
    </row>
    <row r="172" spans="1:25" s="26" customFormat="1" x14ac:dyDescent="0.3">
      <c r="B172" s="27" t="str">
        <f>IF(TRIM(G172)&lt;&gt;"",COUNTA($G$61:G172)&amp;"","")</f>
        <v/>
      </c>
      <c r="C172" s="69"/>
      <c r="D172" s="69"/>
      <c r="E172" s="1"/>
      <c r="F172" s="1"/>
      <c r="G172" s="24"/>
      <c r="H172" s="90"/>
      <c r="I172" s="1"/>
      <c r="J172" s="67"/>
      <c r="K172" s="67"/>
      <c r="L172" s="67"/>
      <c r="M172" s="50"/>
      <c r="N172" s="67"/>
      <c r="O172" s="67"/>
      <c r="P172" s="39"/>
    </row>
    <row r="173" spans="1:25" customFormat="1" ht="14.25" customHeight="1" x14ac:dyDescent="0.3">
      <c r="A173" s="78"/>
      <c r="B173" s="60" t="str">
        <f>IF(TRIM(G173)&lt;&gt;"",COUNTA($G$61:G173)&amp;"","")</f>
        <v/>
      </c>
      <c r="C173" s="57"/>
      <c r="D173" s="61"/>
      <c r="E173" s="55">
        <v>310000</v>
      </c>
      <c r="F173" s="1" t="s">
        <v>36</v>
      </c>
      <c r="G173" s="56"/>
      <c r="H173" s="79"/>
      <c r="I173" s="57"/>
      <c r="J173" s="57"/>
      <c r="K173" s="57"/>
      <c r="L173" s="57"/>
      <c r="M173" s="58"/>
      <c r="N173" s="57"/>
      <c r="O173" s="57"/>
      <c r="P173" s="59"/>
      <c r="Q173" s="78"/>
      <c r="R173" s="78"/>
      <c r="S173" s="78"/>
      <c r="T173" s="78"/>
      <c r="U173" s="78"/>
      <c r="V173" s="78"/>
      <c r="W173" s="78"/>
      <c r="X173" s="78"/>
      <c r="Y173" s="78"/>
    </row>
    <row r="174" spans="1:25" s="26" customFormat="1" x14ac:dyDescent="0.3">
      <c r="B174" s="27" t="str">
        <f>IF(TRIM(G174)&lt;&gt;"",COUNTA($G$61:G174)&amp;"","")</f>
        <v/>
      </c>
      <c r="C174" s="177" t="s">
        <v>142</v>
      </c>
      <c r="D174" s="177"/>
      <c r="E174" s="177"/>
      <c r="F174" s="102" t="s">
        <v>49</v>
      </c>
      <c r="G174" s="103"/>
      <c r="H174" s="104"/>
      <c r="I174" s="104"/>
      <c r="J174" s="84"/>
      <c r="K174" s="84"/>
      <c r="L174" s="84"/>
      <c r="M174" s="85"/>
      <c r="N174" s="84"/>
      <c r="O174" s="84"/>
      <c r="P174" s="100"/>
    </row>
    <row r="175" spans="1:25" s="26" customFormat="1" x14ac:dyDescent="0.3">
      <c r="B175" s="27" t="str">
        <f>IF(TRIM(G175)&lt;&gt;"",COUNTA($G$61:G175)&amp;"","")</f>
        <v>79</v>
      </c>
      <c r="C175" s="152"/>
      <c r="D175" s="152"/>
      <c r="E175" s="152"/>
      <c r="F175" s="86" t="s">
        <v>50</v>
      </c>
      <c r="G175" s="81">
        <v>1420</v>
      </c>
      <c r="H175" s="82"/>
      <c r="I175" s="82" t="s">
        <v>38</v>
      </c>
      <c r="J175" s="124"/>
      <c r="K175" s="113"/>
      <c r="L175" s="75"/>
      <c r="M175" s="132"/>
      <c r="N175" s="99"/>
      <c r="O175" s="99"/>
      <c r="P175" s="72"/>
    </row>
    <row r="176" spans="1:25" s="26" customFormat="1" x14ac:dyDescent="0.3">
      <c r="B176" s="27" t="str">
        <f>IF(TRIM(G176)&lt;&gt;"",COUNTA($G$61:G176)&amp;"","")</f>
        <v>80</v>
      </c>
      <c r="C176" s="152"/>
      <c r="D176" s="152"/>
      <c r="E176" s="152"/>
      <c r="F176" s="86" t="s">
        <v>124</v>
      </c>
      <c r="G176" s="81">
        <v>338</v>
      </c>
      <c r="H176" s="82"/>
      <c r="I176" s="82" t="s">
        <v>38</v>
      </c>
      <c r="J176" s="124"/>
      <c r="K176" s="113"/>
      <c r="L176" s="75"/>
      <c r="M176" s="132"/>
      <c r="N176" s="99"/>
      <c r="O176" s="99"/>
      <c r="P176" s="72"/>
    </row>
    <row r="177" spans="2:16" s="26" customFormat="1" x14ac:dyDescent="0.3">
      <c r="B177" s="27" t="str">
        <f>IF(TRIM(G177)&lt;&gt;"",COUNTA($G$61:G177)&amp;"","")</f>
        <v>81</v>
      </c>
      <c r="C177" s="178"/>
      <c r="D177" s="178"/>
      <c r="E177" s="178"/>
      <c r="F177" s="86" t="s">
        <v>125</v>
      </c>
      <c r="G177" s="81">
        <v>1083</v>
      </c>
      <c r="H177" s="82"/>
      <c r="I177" s="82" t="s">
        <v>38</v>
      </c>
      <c r="J177" s="98"/>
      <c r="K177" s="113"/>
      <c r="L177" s="75"/>
      <c r="M177" s="132"/>
      <c r="N177" s="113"/>
      <c r="O177" s="99"/>
      <c r="P177" s="72"/>
    </row>
    <row r="178" spans="2:16" s="26" customFormat="1" x14ac:dyDescent="0.3">
      <c r="B178" s="27" t="str">
        <f>IF(TRIM(G178)&lt;&gt;"",COUNTA($G$61:G178)&amp;"","")</f>
        <v/>
      </c>
      <c r="C178" s="177" t="s">
        <v>142</v>
      </c>
      <c r="D178" s="177"/>
      <c r="E178" s="177"/>
      <c r="F178" s="80" t="s">
        <v>37</v>
      </c>
      <c r="G178" s="81"/>
      <c r="H178" s="82"/>
      <c r="I178" s="82"/>
      <c r="J178" s="83"/>
      <c r="K178" s="83"/>
      <c r="L178" s="84"/>
      <c r="M178" s="85"/>
      <c r="N178" s="84"/>
      <c r="O178" s="84"/>
      <c r="P178" s="100"/>
    </row>
    <row r="179" spans="2:16" s="26" customFormat="1" x14ac:dyDescent="0.3">
      <c r="B179" s="27" t="str">
        <f>IF(TRIM(G179)&lt;&gt;"",COUNTA($G$61:G179)&amp;"","")</f>
        <v>82</v>
      </c>
      <c r="C179" s="152"/>
      <c r="D179" s="152"/>
      <c r="E179" s="152"/>
      <c r="F179" s="86" t="s">
        <v>51</v>
      </c>
      <c r="G179" s="81">
        <v>3283</v>
      </c>
      <c r="H179" s="82"/>
      <c r="I179" s="82" t="s">
        <v>38</v>
      </c>
      <c r="J179" s="98"/>
      <c r="K179" s="113"/>
      <c r="L179" s="75"/>
      <c r="M179" s="132"/>
      <c r="N179" s="113"/>
      <c r="O179" s="99"/>
      <c r="P179" s="72"/>
    </row>
    <row r="180" spans="2:16" s="26" customFormat="1" x14ac:dyDescent="0.3">
      <c r="B180" s="27" t="str">
        <f>IF(TRIM(G180)&lt;&gt;"",COUNTA($G$61:G180)&amp;"","")</f>
        <v>83</v>
      </c>
      <c r="C180" s="152"/>
      <c r="D180" s="152"/>
      <c r="E180" s="152"/>
      <c r="F180" s="86" t="s">
        <v>52</v>
      </c>
      <c r="G180" s="81">
        <v>1477</v>
      </c>
      <c r="H180" s="82"/>
      <c r="I180" s="82" t="s">
        <v>38</v>
      </c>
      <c r="J180" s="98"/>
      <c r="K180" s="113"/>
      <c r="L180" s="75"/>
      <c r="M180" s="132"/>
      <c r="N180" s="113"/>
      <c r="O180" s="99"/>
      <c r="P180" s="72"/>
    </row>
    <row r="181" spans="2:16" s="26" customFormat="1" x14ac:dyDescent="0.3">
      <c r="B181" s="27" t="str">
        <f>IF(TRIM(G181)&lt;&gt;"",COUNTA($G$61:G181)&amp;"","")</f>
        <v>84</v>
      </c>
      <c r="C181" s="178"/>
      <c r="D181" s="178"/>
      <c r="E181" s="178"/>
      <c r="F181" s="86" t="s">
        <v>53</v>
      </c>
      <c r="G181" s="81">
        <v>1806</v>
      </c>
      <c r="H181" s="82"/>
      <c r="I181" s="82" t="s">
        <v>38</v>
      </c>
      <c r="J181" s="98"/>
      <c r="K181" s="113"/>
      <c r="L181" s="75"/>
      <c r="M181" s="132"/>
      <c r="N181" s="113"/>
      <c r="O181" s="99"/>
      <c r="P181" s="72"/>
    </row>
    <row r="182" spans="2:16" s="26" customFormat="1" x14ac:dyDescent="0.3">
      <c r="B182" s="60" t="str">
        <f>IF(TRIM(G182)&lt;&gt;"",COUNTA($G$61:G182)&amp;"","")</f>
        <v/>
      </c>
      <c r="C182" s="57"/>
      <c r="D182" s="57"/>
      <c r="E182" s="55">
        <v>312500</v>
      </c>
      <c r="F182" s="16" t="s">
        <v>57</v>
      </c>
      <c r="G182" s="56"/>
      <c r="H182" s="79"/>
      <c r="I182" s="57"/>
      <c r="J182" s="57"/>
      <c r="K182" s="57"/>
      <c r="L182" s="57"/>
      <c r="M182" s="58"/>
      <c r="N182" s="57"/>
      <c r="O182" s="57"/>
      <c r="P182" s="59"/>
    </row>
    <row r="183" spans="2:16" s="26" customFormat="1" x14ac:dyDescent="0.3">
      <c r="B183" s="27" t="str">
        <f>IF(TRIM(G183)&lt;&gt;"",COUNTA($G$61:G183)&amp;"","")</f>
        <v>85</v>
      </c>
      <c r="C183" s="125"/>
      <c r="D183" s="125"/>
      <c r="E183" s="125"/>
      <c r="F183" s="86" t="s">
        <v>58</v>
      </c>
      <c r="G183" s="81">
        <v>945</v>
      </c>
      <c r="H183" s="82"/>
      <c r="I183" s="82" t="s">
        <v>35</v>
      </c>
      <c r="J183" s="124"/>
      <c r="K183" s="113"/>
      <c r="L183" s="75"/>
      <c r="M183" s="132"/>
      <c r="N183" s="99"/>
      <c r="O183" s="99"/>
      <c r="P183" s="72"/>
    </row>
    <row r="184" spans="2:16" s="26" customFormat="1" ht="14.4" thickBot="1" x14ac:dyDescent="0.35">
      <c r="B184" s="27" t="str">
        <f>IF(TRIM(G184)&lt;&gt;"",COUNTA($G$61:G184)&amp;"","")</f>
        <v/>
      </c>
      <c r="C184" s="69"/>
      <c r="D184" s="69"/>
      <c r="E184" s="1"/>
      <c r="F184" s="11" t="s">
        <v>8</v>
      </c>
      <c r="G184" s="22"/>
      <c r="H184" s="66"/>
      <c r="I184" s="12"/>
      <c r="J184" s="13"/>
      <c r="K184" s="13"/>
      <c r="L184" s="13"/>
      <c r="M184" s="48"/>
      <c r="N184" s="13"/>
      <c r="O184" s="13"/>
      <c r="P184" s="31"/>
    </row>
    <row r="185" spans="2:16" s="26" customFormat="1" x14ac:dyDescent="0.3">
      <c r="B185" s="27" t="str">
        <f>IF(TRIM(G185)&lt;&gt;"",COUNTA($G$61:G185)&amp;"","")</f>
        <v/>
      </c>
      <c r="C185" s="69"/>
      <c r="D185" s="69"/>
      <c r="E185" s="1"/>
      <c r="F185" s="1"/>
      <c r="G185" s="23"/>
      <c r="H185" s="89"/>
      <c r="I185" s="14"/>
      <c r="J185" s="15"/>
      <c r="K185" s="15"/>
      <c r="L185" s="15"/>
      <c r="M185" s="49"/>
      <c r="N185" s="15"/>
      <c r="O185" s="15"/>
      <c r="P185" s="38"/>
    </row>
    <row r="186" spans="2:16" s="26" customFormat="1" x14ac:dyDescent="0.3">
      <c r="B186" s="27" t="str">
        <f>IF(TRIM(G186)&lt;&gt;"",COUNTA($G$61:G186)&amp;"","")</f>
        <v/>
      </c>
      <c r="C186" s="69"/>
      <c r="D186" s="69"/>
      <c r="E186" s="1"/>
      <c r="F186" s="1"/>
      <c r="G186" s="24"/>
      <c r="H186" s="90"/>
      <c r="I186" s="1"/>
      <c r="J186" s="67"/>
      <c r="K186" s="67"/>
      <c r="L186" s="67"/>
      <c r="M186" s="50"/>
      <c r="N186" s="67"/>
      <c r="O186" s="67"/>
      <c r="P186" s="39"/>
    </row>
    <row r="187" spans="2:16" s="26" customFormat="1" x14ac:dyDescent="0.3">
      <c r="B187" s="60" t="str">
        <f>IF(TRIM(G187)&lt;&gt;"",COUNTA($G$61:G187)&amp;"","")</f>
        <v/>
      </c>
      <c r="C187" s="57"/>
      <c r="D187" s="57"/>
      <c r="E187" s="55">
        <v>320000</v>
      </c>
      <c r="F187" s="1" t="s">
        <v>39</v>
      </c>
      <c r="G187" s="56"/>
      <c r="H187" s="79"/>
      <c r="I187" s="57"/>
      <c r="J187" s="57"/>
      <c r="K187" s="57"/>
      <c r="L187" s="57"/>
      <c r="M187" s="58"/>
      <c r="N187" s="57"/>
      <c r="O187" s="57"/>
      <c r="P187" s="59"/>
    </row>
    <row r="188" spans="2:16" s="26" customFormat="1" x14ac:dyDescent="0.3">
      <c r="B188" s="60" t="str">
        <f>IF(TRIM(G188)&lt;&gt;"",COUNTA($G$61:G188)&amp;"","")</f>
        <v/>
      </c>
      <c r="C188" s="57"/>
      <c r="D188" s="57"/>
      <c r="E188" s="55">
        <v>32000010</v>
      </c>
      <c r="F188" s="105" t="s">
        <v>40</v>
      </c>
      <c r="G188" s="56"/>
      <c r="H188" s="79"/>
      <c r="I188" s="57"/>
      <c r="J188" s="57"/>
      <c r="K188" s="57"/>
      <c r="L188" s="57"/>
      <c r="M188" s="58"/>
      <c r="N188" s="57"/>
      <c r="O188" s="57"/>
      <c r="P188" s="59"/>
    </row>
    <row r="189" spans="2:16" s="26" customFormat="1" x14ac:dyDescent="0.3">
      <c r="B189" s="27" t="str">
        <f>IF(TRIM(G189)&lt;&gt;"",COUNTA($G$61:G189)&amp;"","")</f>
        <v>86</v>
      </c>
      <c r="C189" s="183" t="s">
        <v>103</v>
      </c>
      <c r="D189" s="183" t="s">
        <v>104</v>
      </c>
      <c r="E189" s="122"/>
      <c r="F189" s="127" t="s">
        <v>61</v>
      </c>
      <c r="G189" s="69">
        <v>378</v>
      </c>
      <c r="H189" s="69"/>
      <c r="I189" s="69" t="s">
        <v>34</v>
      </c>
      <c r="J189" s="98"/>
      <c r="K189" s="113"/>
      <c r="L189" s="75"/>
      <c r="M189" s="132"/>
      <c r="N189" s="113"/>
      <c r="O189" s="99"/>
      <c r="P189" s="72"/>
    </row>
    <row r="190" spans="2:16" s="26" customFormat="1" x14ac:dyDescent="0.3">
      <c r="B190" s="27" t="str">
        <f>IF(TRIM(G190)&lt;&gt;"",COUNTA($G$61:G190)&amp;"","")</f>
        <v>87</v>
      </c>
      <c r="C190" s="183"/>
      <c r="D190" s="183"/>
      <c r="E190" s="122"/>
      <c r="F190" s="127" t="s">
        <v>62</v>
      </c>
      <c r="G190" s="69">
        <v>756</v>
      </c>
      <c r="H190" s="69"/>
      <c r="I190" s="69" t="s">
        <v>34</v>
      </c>
      <c r="J190" s="98"/>
      <c r="K190" s="113"/>
      <c r="L190" s="75"/>
      <c r="M190" s="132"/>
      <c r="N190" s="113"/>
      <c r="O190" s="99"/>
      <c r="P190" s="72"/>
    </row>
    <row r="191" spans="2:16" s="26" customFormat="1" x14ac:dyDescent="0.3">
      <c r="B191" s="27" t="str">
        <f>IF(TRIM(G191)&lt;&gt;"",COUNTA($G$61:G191)&amp;"","")</f>
        <v>88</v>
      </c>
      <c r="C191" s="183"/>
      <c r="D191" s="183"/>
      <c r="E191" s="122"/>
      <c r="F191" s="95" t="s">
        <v>63</v>
      </c>
      <c r="G191" s="69">
        <v>887</v>
      </c>
      <c r="H191" s="69"/>
      <c r="I191" s="69" t="s">
        <v>45</v>
      </c>
      <c r="J191" s="98"/>
      <c r="K191" s="113"/>
      <c r="L191" s="75"/>
      <c r="M191" s="132"/>
      <c r="N191" s="113"/>
      <c r="O191" s="99"/>
      <c r="P191" s="72"/>
    </row>
    <row r="192" spans="2:16" s="26" customFormat="1" x14ac:dyDescent="0.3">
      <c r="B192" s="27" t="str">
        <f>IF(TRIM(G192)&lt;&gt;"",COUNTA($G$61:G192)&amp;"","")</f>
        <v>89</v>
      </c>
      <c r="C192" s="183"/>
      <c r="D192" s="183"/>
      <c r="E192" s="122"/>
      <c r="F192" s="95" t="s">
        <v>64</v>
      </c>
      <c r="G192" s="69">
        <v>378</v>
      </c>
      <c r="H192" s="69"/>
      <c r="I192" s="69" t="s">
        <v>41</v>
      </c>
      <c r="J192" s="98"/>
      <c r="K192" s="113"/>
      <c r="L192" s="75"/>
      <c r="M192" s="132"/>
      <c r="N192" s="113"/>
      <c r="O192" s="99"/>
      <c r="P192" s="72"/>
    </row>
    <row r="193" spans="2:16" s="26" customFormat="1" x14ac:dyDescent="0.3">
      <c r="B193" s="27" t="str">
        <f>IF(TRIM(G193)&lt;&gt;"",COUNTA($G$61:G193)&amp;"","")</f>
        <v/>
      </c>
      <c r="C193" s="108"/>
      <c r="D193" s="108"/>
      <c r="E193" s="122"/>
      <c r="F193" s="94" t="s">
        <v>137</v>
      </c>
      <c r="G193" s="69"/>
      <c r="H193" s="69"/>
      <c r="I193" s="69"/>
      <c r="J193" s="98"/>
      <c r="K193" s="113"/>
      <c r="L193" s="75"/>
      <c r="M193" s="132"/>
      <c r="N193" s="113"/>
      <c r="O193" s="99"/>
      <c r="P193" s="72"/>
    </row>
    <row r="194" spans="2:16" s="26" customFormat="1" x14ac:dyDescent="0.3">
      <c r="B194" s="27" t="str">
        <f>IF(TRIM(G194)&lt;&gt;"",COUNTA($G$61:G194)&amp;"","")</f>
        <v>90</v>
      </c>
      <c r="C194" s="108"/>
      <c r="D194" s="108"/>
      <c r="E194" s="122"/>
      <c r="F194" s="95" t="s">
        <v>138</v>
      </c>
      <c r="G194" s="69">
        <v>101</v>
      </c>
      <c r="H194" s="69"/>
      <c r="I194" s="69" t="s">
        <v>41</v>
      </c>
      <c r="J194" s="98"/>
      <c r="K194" s="113"/>
      <c r="L194" s="75"/>
      <c r="M194" s="132"/>
      <c r="N194" s="113"/>
      <c r="O194" s="99"/>
      <c r="P194" s="72"/>
    </row>
    <row r="195" spans="2:16" s="26" customFormat="1" x14ac:dyDescent="0.3">
      <c r="B195" s="27" t="str">
        <f>IF(TRIM(G195)&lt;&gt;"",COUNTA($G$61:G195)&amp;"","")</f>
        <v/>
      </c>
      <c r="C195" s="122"/>
      <c r="D195" s="122"/>
      <c r="E195" s="122"/>
      <c r="F195" s="94" t="s">
        <v>78</v>
      </c>
      <c r="G195" s="69"/>
      <c r="H195" s="69"/>
      <c r="I195" s="69"/>
      <c r="J195" s="106"/>
      <c r="K195" s="87"/>
      <c r="L195" s="75"/>
      <c r="M195" s="75"/>
      <c r="N195" s="107"/>
      <c r="O195" s="75"/>
      <c r="P195" s="72"/>
    </row>
    <row r="196" spans="2:16" s="26" customFormat="1" x14ac:dyDescent="0.3">
      <c r="B196" s="27" t="str">
        <f>IF(TRIM(G196)&lt;&gt;"",COUNTA($G$61:G196)&amp;"","")</f>
        <v>91</v>
      </c>
      <c r="C196" s="179" t="s">
        <v>103</v>
      </c>
      <c r="D196" s="179" t="s">
        <v>105</v>
      </c>
      <c r="E196" s="122"/>
      <c r="F196" s="95" t="s">
        <v>61</v>
      </c>
      <c r="G196" s="69">
        <v>2489</v>
      </c>
      <c r="H196" s="69"/>
      <c r="I196" s="69" t="s">
        <v>34</v>
      </c>
      <c r="J196" s="98"/>
      <c r="K196" s="113"/>
      <c r="L196" s="75"/>
      <c r="M196" s="132"/>
      <c r="N196" s="113"/>
      <c r="O196" s="99"/>
      <c r="P196" s="72"/>
    </row>
    <row r="197" spans="2:16" s="26" customFormat="1" x14ac:dyDescent="0.3">
      <c r="B197" s="27" t="str">
        <f>IF(TRIM(G197)&lt;&gt;"",COUNTA($G$61:G197)&amp;"","")</f>
        <v>92</v>
      </c>
      <c r="C197" s="182"/>
      <c r="D197" s="182"/>
      <c r="E197" s="122"/>
      <c r="F197" s="95" t="s">
        <v>106</v>
      </c>
      <c r="G197" s="69">
        <v>24389</v>
      </c>
      <c r="H197" s="69"/>
      <c r="I197" s="69" t="s">
        <v>34</v>
      </c>
      <c r="J197" s="98"/>
      <c r="K197" s="113"/>
      <c r="L197" s="75"/>
      <c r="M197" s="132"/>
      <c r="N197" s="113"/>
      <c r="O197" s="99"/>
      <c r="P197" s="72"/>
    </row>
    <row r="198" spans="2:16" s="26" customFormat="1" x14ac:dyDescent="0.3">
      <c r="B198" s="27" t="str">
        <f>IF(TRIM(G198)&lt;&gt;"",COUNTA($G$61:G198)&amp;"","")</f>
        <v>93</v>
      </c>
      <c r="C198" s="182"/>
      <c r="D198" s="182"/>
      <c r="E198" s="122"/>
      <c r="F198" s="95" t="s">
        <v>107</v>
      </c>
      <c r="G198" s="69">
        <v>632</v>
      </c>
      <c r="H198" s="69"/>
      <c r="I198" s="69" t="s">
        <v>46</v>
      </c>
      <c r="J198" s="101"/>
      <c r="K198" s="113"/>
      <c r="L198" s="99"/>
      <c r="M198" s="88"/>
      <c r="N198" s="99"/>
      <c r="O198" s="99"/>
      <c r="P198" s="72"/>
    </row>
    <row r="199" spans="2:16" s="26" customFormat="1" x14ac:dyDescent="0.3">
      <c r="B199" s="27" t="str">
        <f>IF(TRIM(G199)&lt;&gt;"",COUNTA($G$61:G199)&amp;"","")</f>
        <v>94</v>
      </c>
      <c r="C199" s="180"/>
      <c r="D199" s="180"/>
      <c r="E199" s="122"/>
      <c r="F199" s="71" t="s">
        <v>108</v>
      </c>
      <c r="G199" s="69">
        <v>1454</v>
      </c>
      <c r="H199" s="69"/>
      <c r="I199" s="69" t="s">
        <v>34</v>
      </c>
      <c r="J199" s="98"/>
      <c r="K199" s="113"/>
      <c r="L199" s="75"/>
      <c r="M199" s="132"/>
      <c r="N199" s="113"/>
      <c r="O199" s="99"/>
      <c r="P199" s="72"/>
    </row>
    <row r="200" spans="2:16" s="26" customFormat="1" x14ac:dyDescent="0.3">
      <c r="B200" s="27" t="str">
        <f>IF(TRIM(G200)&lt;&gt;"",COUNTA($G$61:G200)&amp;"","")</f>
        <v/>
      </c>
      <c r="C200" s="69"/>
      <c r="D200" s="69"/>
      <c r="E200" s="1"/>
      <c r="F200" s="94" t="s">
        <v>109</v>
      </c>
      <c r="G200" s="21"/>
      <c r="H200" s="29"/>
      <c r="I200" s="29"/>
      <c r="J200" s="106"/>
      <c r="K200" s="87"/>
      <c r="L200" s="75"/>
      <c r="M200" s="75"/>
      <c r="N200" s="107"/>
      <c r="O200" s="75"/>
      <c r="P200" s="72"/>
    </row>
    <row r="201" spans="2:16" s="26" customFormat="1" ht="14.25" customHeight="1" x14ac:dyDescent="0.3">
      <c r="B201" s="27" t="str">
        <f>IF(TRIM(G201)&lt;&gt;"",COUNTA($G$61:G201)&amp;"","")</f>
        <v>95</v>
      </c>
      <c r="C201" s="155"/>
      <c r="D201" s="155"/>
      <c r="E201" s="1"/>
      <c r="F201" s="95" t="s">
        <v>63</v>
      </c>
      <c r="G201" s="21">
        <v>432</v>
      </c>
      <c r="H201" s="29"/>
      <c r="I201" s="29" t="s">
        <v>45</v>
      </c>
      <c r="J201" s="98"/>
      <c r="K201" s="113"/>
      <c r="L201" s="75"/>
      <c r="M201" s="132"/>
      <c r="N201" s="113"/>
      <c r="O201" s="99"/>
      <c r="P201" s="72"/>
    </row>
    <row r="202" spans="2:16" s="26" customFormat="1" x14ac:dyDescent="0.3">
      <c r="B202" s="27" t="str">
        <f>IF(TRIM(G202)&lt;&gt;"",COUNTA($G$61:G202)&amp;"","")</f>
        <v>96</v>
      </c>
      <c r="C202" s="156"/>
      <c r="D202" s="156"/>
      <c r="E202" s="1"/>
      <c r="F202" s="95" t="s">
        <v>110</v>
      </c>
      <c r="G202" s="29">
        <v>180</v>
      </c>
      <c r="H202" s="29"/>
      <c r="I202" s="29" t="s">
        <v>34</v>
      </c>
      <c r="J202" s="98"/>
      <c r="K202" s="113"/>
      <c r="L202" s="75"/>
      <c r="M202" s="132"/>
      <c r="N202" s="113"/>
      <c r="O202" s="99"/>
      <c r="P202" s="72"/>
    </row>
    <row r="203" spans="2:16" s="26" customFormat="1" x14ac:dyDescent="0.3">
      <c r="B203" s="60" t="str">
        <f>IF(TRIM(G203)&lt;&gt;"",COUNTA($G$61:G203)&amp;"","")</f>
        <v/>
      </c>
      <c r="C203" s="57"/>
      <c r="D203" s="57"/>
      <c r="E203" s="55">
        <v>32162300</v>
      </c>
      <c r="F203" s="105" t="s">
        <v>55</v>
      </c>
      <c r="G203" s="56"/>
      <c r="H203" s="79"/>
      <c r="I203" s="57"/>
      <c r="J203" s="57"/>
      <c r="K203" s="57"/>
      <c r="L203" s="57"/>
      <c r="M203" s="58"/>
      <c r="N203" s="57"/>
      <c r="O203" s="57"/>
      <c r="P203" s="59"/>
    </row>
    <row r="204" spans="2:16" s="26" customFormat="1" x14ac:dyDescent="0.3">
      <c r="B204" s="27" t="str">
        <f>IF(TRIM(G204)&lt;&gt;"",COUNTA($G$61:G204)&amp;"","")</f>
        <v>97</v>
      </c>
      <c r="C204" s="179" t="s">
        <v>103</v>
      </c>
      <c r="D204" s="179" t="s">
        <v>105</v>
      </c>
      <c r="E204" s="108"/>
      <c r="F204" s="71" t="s">
        <v>56</v>
      </c>
      <c r="G204" s="69">
        <v>285</v>
      </c>
      <c r="H204" s="69"/>
      <c r="I204" s="69" t="s">
        <v>34</v>
      </c>
      <c r="J204" s="98"/>
      <c r="K204" s="113"/>
      <c r="L204" s="75"/>
      <c r="M204" s="132"/>
      <c r="N204" s="113"/>
      <c r="O204" s="99"/>
      <c r="P204" s="72"/>
    </row>
    <row r="205" spans="2:16" s="26" customFormat="1" x14ac:dyDescent="0.3">
      <c r="B205" s="27" t="str">
        <f>IF(TRIM(G205)&lt;&gt;"",COUNTA($G$61:G205)&amp;"","")</f>
        <v>98</v>
      </c>
      <c r="C205" s="180"/>
      <c r="D205" s="180"/>
      <c r="E205" s="108"/>
      <c r="F205" s="71" t="s">
        <v>59</v>
      </c>
      <c r="G205" s="69">
        <v>285</v>
      </c>
      <c r="H205" s="69"/>
      <c r="I205" s="69" t="s">
        <v>34</v>
      </c>
      <c r="J205" s="98"/>
      <c r="K205" s="113"/>
      <c r="L205" s="75"/>
      <c r="M205" s="132"/>
      <c r="N205" s="113"/>
      <c r="O205" s="99"/>
      <c r="P205" s="72"/>
    </row>
    <row r="206" spans="2:16" s="26" customFormat="1" ht="14.4" thickBot="1" x14ac:dyDescent="0.35">
      <c r="B206" s="114" t="str">
        <f>IF(TRIM(G206)&lt;&gt;"",COUNTA($G$61:G206)&amp;"","")</f>
        <v/>
      </c>
      <c r="C206" s="115"/>
      <c r="D206" s="115"/>
      <c r="E206" s="115"/>
      <c r="F206" s="116" t="s">
        <v>8</v>
      </c>
      <c r="G206" s="117"/>
      <c r="H206" s="118"/>
      <c r="I206" s="119"/>
      <c r="J206" s="120"/>
      <c r="K206" s="120"/>
      <c r="L206" s="13"/>
      <c r="M206" s="51"/>
      <c r="N206" s="120"/>
      <c r="O206" s="13"/>
      <c r="P206" s="31"/>
    </row>
    <row r="207" spans="2:16" s="26" customFormat="1" x14ac:dyDescent="0.3">
      <c r="B207" s="91" t="str">
        <f>IF(TRIM(G207)&lt;&gt;"",COUNTA($G$61:G207)&amp;"","")</f>
        <v/>
      </c>
      <c r="C207" s="121"/>
      <c r="D207" s="69"/>
      <c r="E207" s="122"/>
      <c r="F207" s="71"/>
      <c r="G207" s="69"/>
      <c r="H207" s="69"/>
      <c r="I207" s="69"/>
      <c r="J207" s="111"/>
      <c r="K207" s="112"/>
      <c r="L207" s="112"/>
      <c r="M207" s="109"/>
      <c r="N207" s="113"/>
      <c r="O207" s="112"/>
      <c r="P207" s="123"/>
    </row>
    <row r="208" spans="2:16" s="26" customFormat="1" x14ac:dyDescent="0.3">
      <c r="B208" s="91" t="str">
        <f>IF(TRIM(G208)&lt;&gt;"",COUNTA($G$61:G208)&amp;"","")</f>
        <v/>
      </c>
      <c r="C208" s="121"/>
      <c r="D208" s="69"/>
      <c r="E208" s="122"/>
      <c r="F208" s="71"/>
      <c r="G208" s="69"/>
      <c r="H208" s="69"/>
      <c r="I208" s="69"/>
      <c r="J208" s="111"/>
      <c r="K208" s="112"/>
      <c r="L208" s="112"/>
      <c r="M208" s="109"/>
      <c r="N208" s="113"/>
      <c r="O208" s="112"/>
      <c r="P208" s="123"/>
    </row>
    <row r="209" spans="1:16" s="26" customFormat="1" x14ac:dyDescent="0.3">
      <c r="B209" s="60" t="str">
        <f>IF(TRIM(G209)&lt;&gt;"",COUNTA($G$61:G209)&amp;"","")</f>
        <v/>
      </c>
      <c r="C209" s="130"/>
      <c r="D209" s="130"/>
      <c r="E209" s="55">
        <v>330000</v>
      </c>
      <c r="F209" s="131" t="s">
        <v>117</v>
      </c>
      <c r="G209" s="56"/>
      <c r="H209" s="79"/>
      <c r="I209" s="57"/>
      <c r="J209" s="57"/>
      <c r="K209" s="57"/>
      <c r="L209" s="57"/>
      <c r="M209" s="58"/>
      <c r="N209" s="57"/>
      <c r="O209" s="57"/>
      <c r="P209" s="59"/>
    </row>
    <row r="210" spans="1:16" s="26" customFormat="1" x14ac:dyDescent="0.3">
      <c r="B210" s="60" t="str">
        <f>IF(TRIM(G210)&lt;&gt;"",COUNTA($G$61:G210)&amp;"","")</f>
        <v/>
      </c>
      <c r="C210" s="130"/>
      <c r="D210" s="130"/>
      <c r="E210" s="55">
        <v>331000</v>
      </c>
      <c r="F210" s="105" t="s">
        <v>118</v>
      </c>
      <c r="G210" s="56"/>
      <c r="H210" s="79"/>
      <c r="I210" s="57"/>
      <c r="J210" s="57"/>
      <c r="K210" s="57"/>
      <c r="L210" s="57"/>
      <c r="M210" s="58"/>
      <c r="N210" s="57"/>
      <c r="O210" s="57"/>
      <c r="P210" s="59"/>
    </row>
    <row r="211" spans="1:16" s="26" customFormat="1" x14ac:dyDescent="0.3">
      <c r="A211" s="26" t="s">
        <v>119</v>
      </c>
      <c r="B211" s="91" t="str">
        <f>IF(TRIM(G211)&lt;&gt;"",COUNTA($G$61:G211)&amp;"","")</f>
        <v>99</v>
      </c>
      <c r="C211" s="179" t="s">
        <v>140</v>
      </c>
      <c r="D211" s="179"/>
      <c r="E211" s="122"/>
      <c r="F211" s="95" t="s">
        <v>129</v>
      </c>
      <c r="G211" s="69">
        <v>1</v>
      </c>
      <c r="H211" s="69"/>
      <c r="I211" s="69" t="s">
        <v>33</v>
      </c>
      <c r="J211" s="98"/>
      <c r="K211" s="113"/>
      <c r="L211" s="75"/>
      <c r="M211" s="132"/>
      <c r="N211" s="113"/>
      <c r="O211" s="99"/>
      <c r="P211" s="72"/>
    </row>
    <row r="212" spans="1:16" s="26" customFormat="1" x14ac:dyDescent="0.3">
      <c r="B212" s="91" t="str">
        <f>IF(TRIM(G212)&lt;&gt;"",COUNTA($G$61:G212)&amp;"","")</f>
        <v>100</v>
      </c>
      <c r="C212" s="182"/>
      <c r="D212" s="182"/>
      <c r="E212" s="122"/>
      <c r="F212" s="95" t="s">
        <v>130</v>
      </c>
      <c r="G212" s="69">
        <v>1</v>
      </c>
      <c r="H212" s="69"/>
      <c r="I212" s="69" t="s">
        <v>33</v>
      </c>
      <c r="J212" s="98"/>
      <c r="K212" s="113"/>
      <c r="L212" s="75"/>
      <c r="M212" s="132"/>
      <c r="N212" s="113"/>
      <c r="O212" s="99"/>
      <c r="P212" s="72"/>
    </row>
    <row r="213" spans="1:16" s="26" customFormat="1" x14ac:dyDescent="0.3">
      <c r="B213" s="91" t="str">
        <f>IF(TRIM(G213)&lt;&gt;"",COUNTA($G$61:G213)&amp;"","")</f>
        <v>101</v>
      </c>
      <c r="C213" s="182"/>
      <c r="D213" s="182"/>
      <c r="E213" s="122"/>
      <c r="F213" s="95" t="s">
        <v>131</v>
      </c>
      <c r="G213" s="69">
        <v>1</v>
      </c>
      <c r="H213" s="69"/>
      <c r="I213" s="69" t="s">
        <v>33</v>
      </c>
      <c r="J213" s="98"/>
      <c r="K213" s="113"/>
      <c r="L213" s="75"/>
      <c r="M213" s="132"/>
      <c r="N213" s="113"/>
      <c r="O213" s="99"/>
      <c r="P213" s="72"/>
    </row>
    <row r="214" spans="1:16" s="26" customFormat="1" x14ac:dyDescent="0.3">
      <c r="B214" s="91" t="str">
        <f>IF(TRIM(G214)&lt;&gt;"",COUNTA($G$61:G214)&amp;"","")</f>
        <v>102</v>
      </c>
      <c r="C214" s="182"/>
      <c r="D214" s="182"/>
      <c r="E214" s="122"/>
      <c r="F214" s="95" t="s">
        <v>132</v>
      </c>
      <c r="G214" s="69">
        <v>1</v>
      </c>
      <c r="H214" s="69"/>
      <c r="I214" s="69" t="s">
        <v>33</v>
      </c>
      <c r="J214" s="98"/>
      <c r="K214" s="113"/>
      <c r="L214" s="75"/>
      <c r="M214" s="132"/>
      <c r="N214" s="113"/>
      <c r="O214" s="99"/>
      <c r="P214" s="72"/>
    </row>
    <row r="215" spans="1:16" s="26" customFormat="1" x14ac:dyDescent="0.3">
      <c r="B215" s="91" t="str">
        <f>IF(TRIM(G215)&lt;&gt;"",COUNTA($G$61:G215)&amp;"","")</f>
        <v>103</v>
      </c>
      <c r="C215" s="182"/>
      <c r="D215" s="182"/>
      <c r="E215" s="122"/>
      <c r="F215" s="95" t="s">
        <v>133</v>
      </c>
      <c r="G215" s="69">
        <v>2</v>
      </c>
      <c r="H215" s="69"/>
      <c r="I215" s="69" t="s">
        <v>33</v>
      </c>
      <c r="J215" s="98"/>
      <c r="K215" s="113"/>
      <c r="L215" s="75"/>
      <c r="M215" s="132"/>
      <c r="N215" s="113"/>
      <c r="O215" s="99"/>
      <c r="P215" s="72"/>
    </row>
    <row r="216" spans="1:16" s="26" customFormat="1" x14ac:dyDescent="0.3">
      <c r="B216" s="91" t="str">
        <f>IF(TRIM(G216)&lt;&gt;"",COUNTA($G$61:G216)&amp;"","")</f>
        <v>104</v>
      </c>
      <c r="C216" s="182"/>
      <c r="D216" s="182"/>
      <c r="E216" s="122"/>
      <c r="F216" s="95" t="s">
        <v>135</v>
      </c>
      <c r="G216" s="69">
        <v>6</v>
      </c>
      <c r="H216" s="69"/>
      <c r="I216" s="69" t="s">
        <v>35</v>
      </c>
      <c r="J216" s="98"/>
      <c r="K216" s="113"/>
      <c r="L216" s="75"/>
      <c r="M216" s="132"/>
      <c r="N216" s="113"/>
      <c r="O216" s="99"/>
      <c r="P216" s="72"/>
    </row>
    <row r="217" spans="1:16" s="26" customFormat="1" x14ac:dyDescent="0.3">
      <c r="B217" s="91" t="str">
        <f>IF(TRIM(G217)&lt;&gt;"",COUNTA($G$61:G217)&amp;"","")</f>
        <v>105</v>
      </c>
      <c r="C217" s="182"/>
      <c r="D217" s="182"/>
      <c r="E217" s="122"/>
      <c r="F217" s="95" t="s">
        <v>136</v>
      </c>
      <c r="G217" s="69">
        <v>45</v>
      </c>
      <c r="H217" s="69"/>
      <c r="I217" s="69" t="s">
        <v>35</v>
      </c>
      <c r="J217" s="98"/>
      <c r="K217" s="113"/>
      <c r="L217" s="75"/>
      <c r="M217" s="132"/>
      <c r="N217" s="113"/>
      <c r="O217" s="99"/>
      <c r="P217" s="72"/>
    </row>
    <row r="218" spans="1:16" s="26" customFormat="1" x14ac:dyDescent="0.3">
      <c r="B218" s="91" t="str">
        <f>IF(TRIM(G218)&lt;&gt;"",COUNTA($G$61:G218)&amp;"","")</f>
        <v>106</v>
      </c>
      <c r="C218" s="122"/>
      <c r="D218" s="122"/>
      <c r="E218" s="122"/>
      <c r="F218" s="86" t="s">
        <v>120</v>
      </c>
      <c r="G218" s="133">
        <v>18</v>
      </c>
      <c r="H218" s="134"/>
      <c r="I218" s="135" t="s">
        <v>38</v>
      </c>
      <c r="J218" s="98"/>
      <c r="K218" s="112"/>
      <c r="L218" s="75"/>
      <c r="M218" s="132"/>
      <c r="N218" s="113"/>
      <c r="O218" s="74"/>
      <c r="P218" s="72"/>
    </row>
    <row r="219" spans="1:16" s="26" customFormat="1" x14ac:dyDescent="0.3">
      <c r="B219" s="91" t="str">
        <f>IF(TRIM(G219)&lt;&gt;"",COUNTA($G$61:G219)&amp;"","")</f>
        <v>107</v>
      </c>
      <c r="C219" s="122"/>
      <c r="D219" s="122"/>
      <c r="E219" s="122"/>
      <c r="F219" s="86" t="s">
        <v>141</v>
      </c>
      <c r="G219" s="133">
        <v>6</v>
      </c>
      <c r="H219" s="134"/>
      <c r="I219" s="135" t="s">
        <v>38</v>
      </c>
      <c r="J219" s="98"/>
      <c r="K219" s="112"/>
      <c r="L219" s="75"/>
      <c r="M219" s="132"/>
      <c r="N219" s="113"/>
      <c r="O219" s="74"/>
      <c r="P219" s="72"/>
    </row>
    <row r="220" spans="1:16" s="26" customFormat="1" x14ac:dyDescent="0.3">
      <c r="B220" s="91" t="str">
        <f>IF(TRIM(G220)&lt;&gt;"",COUNTA($G$61:G220)&amp;"","")</f>
        <v>108</v>
      </c>
      <c r="C220" s="122"/>
      <c r="D220" s="122"/>
      <c r="E220" s="122"/>
      <c r="F220" s="86" t="s">
        <v>121</v>
      </c>
      <c r="G220" s="133">
        <v>7</v>
      </c>
      <c r="H220" s="134"/>
      <c r="I220" s="135" t="s">
        <v>38</v>
      </c>
      <c r="J220" s="98"/>
      <c r="K220" s="112"/>
      <c r="L220" s="75"/>
      <c r="M220" s="132"/>
      <c r="N220" s="113"/>
      <c r="O220" s="74"/>
      <c r="P220" s="72"/>
    </row>
    <row r="221" spans="1:16" s="26" customFormat="1" x14ac:dyDescent="0.3">
      <c r="B221" s="91" t="str">
        <f>IF(TRIM(G221)&lt;&gt;"",COUNTA($G$61:G221)&amp;"","")</f>
        <v>109</v>
      </c>
      <c r="C221" s="122"/>
      <c r="D221" s="122"/>
      <c r="E221" s="122"/>
      <c r="F221" s="86" t="s">
        <v>122</v>
      </c>
      <c r="G221" s="133">
        <v>11</v>
      </c>
      <c r="H221" s="134"/>
      <c r="I221" s="135" t="s">
        <v>38</v>
      </c>
      <c r="J221" s="98"/>
      <c r="K221" s="112"/>
      <c r="L221" s="75"/>
      <c r="M221" s="132"/>
      <c r="N221" s="113"/>
      <c r="O221" s="74"/>
      <c r="P221" s="72"/>
    </row>
    <row r="222" spans="1:16" s="26" customFormat="1" x14ac:dyDescent="0.3">
      <c r="B222" s="60" t="str">
        <f>IF(TRIM(G222)&lt;&gt;"",COUNTA($G$61:G222)&amp;"","")</f>
        <v/>
      </c>
      <c r="C222" s="57"/>
      <c r="D222" s="57"/>
      <c r="E222" s="55">
        <v>331000</v>
      </c>
      <c r="F222" s="105" t="s">
        <v>123</v>
      </c>
      <c r="G222" s="56"/>
      <c r="H222" s="79"/>
      <c r="I222" s="57"/>
      <c r="J222" s="57"/>
      <c r="K222" s="57"/>
      <c r="L222" s="57"/>
      <c r="M222" s="58"/>
      <c r="N222" s="57"/>
      <c r="O222" s="57"/>
      <c r="P222" s="59"/>
    </row>
    <row r="223" spans="1:16" s="26" customFormat="1" x14ac:dyDescent="0.3">
      <c r="B223" s="27" t="str">
        <f>IF(TRIM(G223)&lt;&gt;"",COUNTA($G$61:G223)&amp;"","")</f>
        <v>110</v>
      </c>
      <c r="C223" s="179" t="s">
        <v>140</v>
      </c>
      <c r="D223" s="179"/>
      <c r="E223" s="122"/>
      <c r="F223" s="95" t="s">
        <v>126</v>
      </c>
      <c r="G223" s="69">
        <v>1</v>
      </c>
      <c r="H223" s="69"/>
      <c r="I223" s="69" t="s">
        <v>33</v>
      </c>
      <c r="J223" s="98"/>
      <c r="K223" s="113"/>
      <c r="L223" s="75"/>
      <c r="M223" s="132"/>
      <c r="N223" s="113"/>
      <c r="O223" s="99"/>
      <c r="P223" s="72"/>
    </row>
    <row r="224" spans="1:16" s="26" customFormat="1" ht="27.6" x14ac:dyDescent="0.3">
      <c r="B224" s="27" t="str">
        <f>IF(TRIM(G224)&lt;&gt;"",COUNTA($G$61:G224)&amp;"","")</f>
        <v>111</v>
      </c>
      <c r="C224" s="182"/>
      <c r="D224" s="182"/>
      <c r="E224" s="122"/>
      <c r="F224" s="95" t="s">
        <v>127</v>
      </c>
      <c r="G224" s="69">
        <v>1</v>
      </c>
      <c r="H224" s="69"/>
      <c r="I224" s="69" t="s">
        <v>33</v>
      </c>
      <c r="J224" s="98"/>
      <c r="K224" s="113"/>
      <c r="L224" s="75"/>
      <c r="M224" s="132"/>
      <c r="N224" s="113"/>
      <c r="O224" s="99"/>
      <c r="P224" s="72"/>
    </row>
    <row r="225" spans="2:18" s="26" customFormat="1" x14ac:dyDescent="0.3">
      <c r="B225" s="27" t="str">
        <f>IF(TRIM(G225)&lt;&gt;"",COUNTA($G$61:G225)&amp;"","")</f>
        <v>112</v>
      </c>
      <c r="C225" s="182"/>
      <c r="D225" s="182"/>
      <c r="E225" s="122"/>
      <c r="F225" s="95" t="s">
        <v>128</v>
      </c>
      <c r="G225" s="69">
        <v>5</v>
      </c>
      <c r="H225" s="69"/>
      <c r="I225" s="69" t="s">
        <v>33</v>
      </c>
      <c r="J225" s="98"/>
      <c r="K225" s="113"/>
      <c r="L225" s="75"/>
      <c r="M225" s="132"/>
      <c r="N225" s="113"/>
      <c r="O225" s="99"/>
      <c r="P225" s="72"/>
    </row>
    <row r="226" spans="2:18" s="26" customFormat="1" x14ac:dyDescent="0.3">
      <c r="B226" s="27" t="str">
        <f>IF(TRIM(G226)&lt;&gt;"",COUNTA($G$61:G226)&amp;"","")</f>
        <v>113</v>
      </c>
      <c r="C226" s="180"/>
      <c r="D226" s="180"/>
      <c r="E226" s="122"/>
      <c r="F226" s="95" t="s">
        <v>134</v>
      </c>
      <c r="G226" s="69">
        <v>366</v>
      </c>
      <c r="H226" s="69"/>
      <c r="I226" s="69" t="s">
        <v>35</v>
      </c>
      <c r="J226" s="98"/>
      <c r="K226" s="113"/>
      <c r="L226" s="75"/>
      <c r="M226" s="132"/>
      <c r="N226" s="113"/>
      <c r="O226" s="99"/>
      <c r="P226" s="72"/>
    </row>
    <row r="227" spans="2:18" s="26" customFormat="1" x14ac:dyDescent="0.3">
      <c r="B227" s="27" t="str">
        <f>IF(TRIM(G227)&lt;&gt;"",COUNTA($G$61:G227)&amp;"","")</f>
        <v>114</v>
      </c>
      <c r="C227" s="115"/>
      <c r="D227" s="115"/>
      <c r="E227" s="115"/>
      <c r="F227" s="73" t="s">
        <v>120</v>
      </c>
      <c r="G227" s="133">
        <v>97</v>
      </c>
      <c r="H227" s="134"/>
      <c r="I227" s="135" t="s">
        <v>38</v>
      </c>
      <c r="J227" s="98"/>
      <c r="K227" s="110"/>
      <c r="L227" s="75"/>
      <c r="M227" s="132"/>
      <c r="N227" s="113"/>
      <c r="O227" s="74"/>
      <c r="P227" s="72"/>
    </row>
    <row r="228" spans="2:18" s="26" customFormat="1" x14ac:dyDescent="0.3">
      <c r="B228" s="27" t="str">
        <f>IF(TRIM(G228)&lt;&gt;"",COUNTA($G$61:G228)&amp;"","")</f>
        <v>115</v>
      </c>
      <c r="C228" s="115"/>
      <c r="D228" s="115"/>
      <c r="E228" s="115"/>
      <c r="F228" s="86" t="s">
        <v>141</v>
      </c>
      <c r="G228" s="133">
        <v>31</v>
      </c>
      <c r="H228" s="134"/>
      <c r="I228" s="135" t="s">
        <v>38</v>
      </c>
      <c r="J228" s="98"/>
      <c r="K228" s="110"/>
      <c r="L228" s="75"/>
      <c r="M228" s="132"/>
      <c r="N228" s="113"/>
      <c r="O228" s="74"/>
      <c r="P228" s="72"/>
    </row>
    <row r="229" spans="2:18" s="26" customFormat="1" x14ac:dyDescent="0.3">
      <c r="B229" s="27" t="str">
        <f>IF(TRIM(G229)&lt;&gt;"",COUNTA($G$61:G229)&amp;"","")</f>
        <v>116</v>
      </c>
      <c r="C229" s="115"/>
      <c r="D229" s="115"/>
      <c r="E229" s="115"/>
      <c r="F229" s="73" t="s">
        <v>121</v>
      </c>
      <c r="G229" s="133">
        <v>33</v>
      </c>
      <c r="H229" s="134"/>
      <c r="I229" s="135" t="s">
        <v>38</v>
      </c>
      <c r="J229" s="98"/>
      <c r="K229" s="110"/>
      <c r="L229" s="75"/>
      <c r="M229" s="132"/>
      <c r="N229" s="113"/>
      <c r="O229" s="74"/>
      <c r="P229" s="72"/>
    </row>
    <row r="230" spans="2:18" s="26" customFormat="1" x14ac:dyDescent="0.3">
      <c r="B230" s="27" t="str">
        <f>IF(TRIM(G230)&lt;&gt;"",COUNTA($G$61:G230)&amp;"","")</f>
        <v>117</v>
      </c>
      <c r="C230" s="115"/>
      <c r="D230" s="115"/>
      <c r="E230" s="115"/>
      <c r="F230" s="73" t="s">
        <v>122</v>
      </c>
      <c r="G230" s="133">
        <v>65</v>
      </c>
      <c r="H230" s="134"/>
      <c r="I230" s="135" t="s">
        <v>38</v>
      </c>
      <c r="J230" s="98"/>
      <c r="K230" s="110"/>
      <c r="L230" s="75"/>
      <c r="M230" s="132"/>
      <c r="N230" s="113"/>
      <c r="O230" s="74"/>
      <c r="P230" s="72"/>
    </row>
    <row r="231" spans="2:18" s="26" customFormat="1" ht="14.4" thickBot="1" x14ac:dyDescent="0.35">
      <c r="B231" s="27" t="str">
        <f>IF(TRIM(G231)&lt;&gt;"",COUNTA($G$66:G231)&amp;"","")</f>
        <v/>
      </c>
      <c r="C231" s="68"/>
      <c r="D231" s="68"/>
      <c r="E231" s="136"/>
      <c r="F231" s="11" t="s">
        <v>8</v>
      </c>
      <c r="G231" s="117"/>
      <c r="H231" s="118"/>
      <c r="I231" s="119"/>
      <c r="J231" s="120"/>
      <c r="K231" s="120"/>
      <c r="L231" s="13"/>
      <c r="M231" s="51"/>
      <c r="N231" s="120"/>
      <c r="O231" s="13"/>
      <c r="P231" s="31">
        <f>SUM(P211:P230)</f>
        <v>0</v>
      </c>
      <c r="Q231" s="137"/>
    </row>
    <row r="232" spans="2:18" s="26" customFormat="1" x14ac:dyDescent="0.3">
      <c r="B232" s="27"/>
      <c r="C232" s="68"/>
      <c r="D232" s="68"/>
      <c r="E232" s="136"/>
      <c r="F232" s="11"/>
      <c r="G232" s="133"/>
      <c r="H232" s="134"/>
      <c r="I232" s="135"/>
      <c r="J232" s="138"/>
      <c r="K232" s="138"/>
      <c r="L232" s="139"/>
      <c r="M232" s="140"/>
      <c r="N232" s="138"/>
      <c r="O232" s="139"/>
      <c r="P232" s="141"/>
      <c r="Q232" s="137"/>
    </row>
    <row r="233" spans="2:18" s="26" customFormat="1" x14ac:dyDescent="0.3">
      <c r="B233" s="27" t="str">
        <f>IF(TRIM(G233)&lt;&gt;"",COUNTA($G$61:G233)&amp;"","")</f>
        <v/>
      </c>
      <c r="C233" s="69"/>
      <c r="D233" s="69"/>
      <c r="E233" s="69"/>
      <c r="F233" s="142" t="s">
        <v>54</v>
      </c>
      <c r="G233" s="69"/>
      <c r="H233" s="69"/>
      <c r="I233" s="107"/>
      <c r="J233" s="143"/>
      <c r="K233" s="144"/>
      <c r="L233" s="144"/>
      <c r="M233" s="145"/>
      <c r="N233" s="70"/>
      <c r="O233" s="146"/>
      <c r="P233" s="147">
        <f>SUM(P69+P77+P163+P170+P184+P206+P231)</f>
        <v>0</v>
      </c>
      <c r="Q233" s="92"/>
      <c r="R233" s="77"/>
    </row>
    <row r="234" spans="2:18" s="26" customFormat="1" x14ac:dyDescent="0.3">
      <c r="B234" s="28" t="str">
        <f>IF(TRIM(G234)&lt;&gt;"",COUNTA($G$61:G234)&amp;"","")</f>
        <v/>
      </c>
      <c r="C234" s="63"/>
      <c r="D234" s="63"/>
      <c r="E234" s="63"/>
      <c r="F234" s="142" t="s">
        <v>27</v>
      </c>
      <c r="G234" s="29"/>
      <c r="H234" s="29"/>
      <c r="I234" s="71"/>
      <c r="J234" s="148"/>
      <c r="K234" s="144"/>
      <c r="L234" s="144"/>
      <c r="M234" s="149"/>
      <c r="N234" s="70"/>
      <c r="O234" s="146"/>
      <c r="P234" s="147">
        <f>P233*5%</f>
        <v>0</v>
      </c>
    </row>
    <row r="235" spans="2:18" s="26" customFormat="1" x14ac:dyDescent="0.3">
      <c r="B235" s="28" t="str">
        <f>IF(TRIM(G235)&lt;&gt;"",COUNTA($G$61:G235)&amp;"","")</f>
        <v/>
      </c>
      <c r="C235" s="63"/>
      <c r="D235" s="63"/>
      <c r="E235" s="63"/>
      <c r="F235" s="142" t="s">
        <v>139</v>
      </c>
      <c r="G235" s="29"/>
      <c r="H235" s="29"/>
      <c r="I235" s="71"/>
      <c r="J235" s="150"/>
      <c r="K235" s="144"/>
      <c r="L235" s="144"/>
      <c r="M235" s="149"/>
      <c r="N235" s="70"/>
      <c r="O235" s="146"/>
      <c r="P235" s="151">
        <f>P233*20%</f>
        <v>0</v>
      </c>
    </row>
    <row r="236" spans="2:18" s="26" customFormat="1" ht="15.75" customHeight="1" thickBot="1" x14ac:dyDescent="0.35">
      <c r="B236" s="52" t="str">
        <f>IF(TRIM(G236)&lt;&gt;"",COUNTA($G$61:G236)&amp;"","")</f>
        <v/>
      </c>
      <c r="C236" s="53"/>
      <c r="D236" s="53"/>
      <c r="E236" s="54"/>
      <c r="F236" s="142" t="s">
        <v>18</v>
      </c>
      <c r="G236" s="22"/>
      <c r="H236" s="66"/>
      <c r="I236" s="12"/>
      <c r="J236" s="13"/>
      <c r="K236" s="13"/>
      <c r="L236" s="13"/>
      <c r="M236" s="48"/>
      <c r="N236" s="13"/>
      <c r="O236" s="13"/>
      <c r="P236" s="31">
        <f>P233+P234+P235</f>
        <v>0</v>
      </c>
    </row>
    <row r="237" spans="2:18" s="26" customFormat="1" ht="18" customHeight="1" thickBot="1" x14ac:dyDescent="0.35">
      <c r="B237" s="162"/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  <c r="M237" s="163"/>
      <c r="N237" s="163"/>
      <c r="O237" s="163"/>
      <c r="P237" s="164"/>
    </row>
    <row r="239" spans="2:18" x14ac:dyDescent="0.3">
      <c r="C239" s="18"/>
      <c r="D239" s="18"/>
      <c r="E239" s="18"/>
    </row>
    <row r="246" spans="6:6" x14ac:dyDescent="0.3">
      <c r="F246" s="26"/>
    </row>
  </sheetData>
  <sortState xmlns:xlrd2="http://schemas.microsoft.com/office/spreadsheetml/2017/richdata2" ref="F661:I671">
    <sortCondition ref="F661"/>
  </sortState>
  <mergeCells count="63">
    <mergeCell ref="E131:E135"/>
    <mergeCell ref="E136:E139"/>
    <mergeCell ref="E140:E152"/>
    <mergeCell ref="E153:E156"/>
    <mergeCell ref="E157:E158"/>
    <mergeCell ref="C189:C192"/>
    <mergeCell ref="D223:D226"/>
    <mergeCell ref="C223:C226"/>
    <mergeCell ref="C211:C217"/>
    <mergeCell ref="D211:D217"/>
    <mergeCell ref="D153:D156"/>
    <mergeCell ref="C161:C162"/>
    <mergeCell ref="D161:D162"/>
    <mergeCell ref="C204:C205"/>
    <mergeCell ref="D204:D205"/>
    <mergeCell ref="C127:C156"/>
    <mergeCell ref="D131:D135"/>
    <mergeCell ref="D140:D152"/>
    <mergeCell ref="C196:C199"/>
    <mergeCell ref="D196:D199"/>
    <mergeCell ref="C201:C202"/>
    <mergeCell ref="D201:D202"/>
    <mergeCell ref="C168:C169"/>
    <mergeCell ref="D168:D169"/>
    <mergeCell ref="D136:D139"/>
    <mergeCell ref="D189:D192"/>
    <mergeCell ref="E178:E181"/>
    <mergeCell ref="C178:C181"/>
    <mergeCell ref="D178:D181"/>
    <mergeCell ref="C174:C177"/>
    <mergeCell ref="D174:D177"/>
    <mergeCell ref="E174:E177"/>
    <mergeCell ref="M58:M59"/>
    <mergeCell ref="N58:N59"/>
    <mergeCell ref="E116:E120"/>
    <mergeCell ref="B237:P237"/>
    <mergeCell ref="O58:O59"/>
    <mergeCell ref="P58:P59"/>
    <mergeCell ref="G58:G59"/>
    <mergeCell ref="H58:H59"/>
    <mergeCell ref="I58:I59"/>
    <mergeCell ref="J58:L58"/>
    <mergeCell ref="B58:B59"/>
    <mergeCell ref="C58:C59"/>
    <mergeCell ref="D58:D59"/>
    <mergeCell ref="E58:E59"/>
    <mergeCell ref="F58:F59"/>
    <mergeCell ref="C74:C76"/>
    <mergeCell ref="D74:D76"/>
    <mergeCell ref="E74:E76"/>
    <mergeCell ref="E50:F50"/>
    <mergeCell ref="E52:F52"/>
    <mergeCell ref="C81:C125"/>
    <mergeCell ref="D81:D130"/>
    <mergeCell ref="E81:E85"/>
    <mergeCell ref="E86:E90"/>
    <mergeCell ref="E91:E95"/>
    <mergeCell ref="E96:E100"/>
    <mergeCell ref="E101:E105"/>
    <mergeCell ref="E106:E110"/>
    <mergeCell ref="E111:E115"/>
    <mergeCell ref="E121:E125"/>
    <mergeCell ref="E126:E130"/>
  </mergeCells>
  <printOptions horizontalCentered="1"/>
  <pageMargins left="0.2" right="0.25" top="0.25" bottom="0.25" header="0" footer="0"/>
  <pageSetup paperSize="8" scale="98" fitToHeight="0" orientation="landscape" horizontalDpi="1200" verticalDpi="1200" r:id="rId1"/>
  <headerFooter differentFirst="1">
    <oddHeader>&amp;CPage &amp;P of &amp;N</oddHeader>
  </headerFooter>
  <rowBreaks count="1" manualBreakCount="1">
    <brk id="57" max="15" man="1"/>
  </rowBreaks>
  <ignoredErrors>
    <ignoredError sqref="B62:B6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4134560B-0C55-4880-A7E8-3EB6DE42DA0F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QTY</vt:lpstr>
      <vt:lpstr>QTY!Print_Area</vt:lpstr>
      <vt:lpstr>QTY!Print_Titles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Absolute002</dc:creator>
  <cp:lastModifiedBy>HP</cp:lastModifiedBy>
  <cp:lastPrinted>2024-12-19T12:10:34Z</cp:lastPrinted>
  <dcterms:created xsi:type="dcterms:W3CDTF">2013-09-18T14:51:37Z</dcterms:created>
  <dcterms:modified xsi:type="dcterms:W3CDTF">2026-01-20T02:30:02Z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{4134560B-0C55-4880-A7E8-3EB6DE42DA0F}</vt:lpwstr>
  </property>
</Properties>
</file>