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mples\smples Estimate (1)\smples Estimate\industrial Piping\"/>
    </mc:Choice>
  </mc:AlternateContent>
  <xr:revisionPtr revIDLastSave="0" documentId="13_ncr:1_{CB342FB8-D21A-45F1-9010-9CB81BCFC742}" xr6:coauthVersionLast="47" xr6:coauthVersionMax="47" xr10:uidLastSave="{00000000-0000-0000-0000-000000000000}"/>
  <bookViews>
    <workbookView xWindow="28680" yWindow="-120" windowWidth="29040" windowHeight="15720" tabRatio="833" xr2:uid="{00000000-000D-0000-FFFF-FFFF00000000}"/>
  </bookViews>
  <sheets>
    <sheet name="PIPES" sheetId="1" r:id="rId1"/>
    <sheet name="INSULATIONS" sheetId="2" r:id="rId2"/>
    <sheet name="FITTINGS" sheetId="3" r:id="rId3"/>
  </sheets>
  <definedNames>
    <definedName name="_xlnm._FilterDatabase" localSheetId="2" hidden="1">FITTINGS!$D$68:$I$437</definedName>
    <definedName name="_xlnm._FilterDatabase" localSheetId="1" hidden="1">INSULATIONS!$B$67:$Q$80</definedName>
    <definedName name="_xlnm.Print_Area" localSheetId="2">FITTINGS!$A$1:$P$444</definedName>
    <definedName name="_xlnm.Print_Area" localSheetId="1">INSULATIONS!$A$1:$Q$86</definedName>
    <definedName name="_xlnm.Print_Area" localSheetId="0">PIPES!$A$1:$R$107</definedName>
    <definedName name="_xlnm.Print_Titles" localSheetId="2">FITTINGS!$54:$54</definedName>
    <definedName name="_xlnm.Print_Titles" localSheetId="1">INSULATIONS!$53:$53</definedName>
    <definedName name="_xlnm.Print_Titles" localSheetId="0">PIPES!$54:$54</definedName>
    <definedName name="TotalMonthlyExpenses" localSheetId="2">SUM(#REF!)</definedName>
    <definedName name="TotalMonthlyExpenses" localSheetId="1">SUM(#REF!)</definedName>
    <definedName name="TotalMonthlyExpenses">SUM(#REF!)</definedName>
    <definedName name="TotalMonthlyIncome" localSheetId="2">SUM(#REF!)</definedName>
    <definedName name="TotalMonthlyIncome" localSheetId="1">SUM(#REF!)</definedName>
    <definedName name="TotalMonthlyIncome">SUM(#REF!)</definedName>
  </definedNames>
  <calcPr calcId="191029"/>
</workbook>
</file>

<file path=xl/calcChain.xml><?xml version="1.0" encoding="utf-8"?>
<calcChain xmlns="http://schemas.openxmlformats.org/spreadsheetml/2006/main">
  <c r="H435" i="3" l="1"/>
  <c r="H436" i="3"/>
  <c r="B443" i="3" l="1"/>
  <c r="B442" i="3"/>
  <c r="B441" i="3"/>
  <c r="B440" i="3"/>
  <c r="B439" i="3"/>
  <c r="B438" i="3"/>
  <c r="B437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9" i="1"/>
  <c r="B60" i="1"/>
  <c r="B61" i="1"/>
  <c r="B62" i="1"/>
  <c r="B63" i="1"/>
  <c r="B64" i="1"/>
  <c r="B65" i="1"/>
  <c r="B66" i="1"/>
  <c r="B67" i="1"/>
  <c r="B68" i="1"/>
  <c r="B84" i="2"/>
  <c r="B83" i="2"/>
  <c r="B81" i="2"/>
  <c r="B56" i="2"/>
  <c r="B57" i="2"/>
  <c r="B58" i="2"/>
  <c r="B59" i="2"/>
  <c r="B60" i="2"/>
  <c r="B61" i="2"/>
  <c r="B62" i="2"/>
  <c r="B63" i="2"/>
  <c r="B64" i="2"/>
  <c r="B65" i="2"/>
  <c r="B66" i="2"/>
  <c r="B67" i="2"/>
  <c r="I68" i="2"/>
  <c r="H68" i="2" s="1"/>
  <c r="I69" i="2"/>
  <c r="H69" i="2" s="1"/>
  <c r="H70" i="2"/>
  <c r="H71" i="2"/>
  <c r="H72" i="2"/>
  <c r="I73" i="2"/>
  <c r="H73" i="2" s="1"/>
  <c r="H74" i="2"/>
  <c r="H75" i="2"/>
  <c r="I76" i="2"/>
  <c r="H76" i="2" s="1"/>
  <c r="I77" i="2"/>
  <c r="H77" i="2" s="1"/>
  <c r="I78" i="2"/>
  <c r="H78" i="2" s="1"/>
  <c r="B79" i="2"/>
  <c r="B80" i="2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B78" i="1" s="1"/>
  <c r="I77" i="1"/>
  <c r="I76" i="1"/>
  <c r="I75" i="1"/>
  <c r="I74" i="1"/>
  <c r="I73" i="1"/>
  <c r="I72" i="1"/>
  <c r="B72" i="1" s="1"/>
  <c r="I71" i="1"/>
  <c r="I70" i="1"/>
  <c r="B70" i="1" s="1"/>
  <c r="I69" i="1"/>
  <c r="B69" i="1" s="1"/>
  <c r="B71" i="1" l="1"/>
  <c r="B79" i="1"/>
  <c r="B87" i="1"/>
  <c r="B95" i="1"/>
  <c r="B73" i="1"/>
  <c r="B86" i="1"/>
  <c r="B82" i="1"/>
  <c r="B98" i="1"/>
  <c r="B83" i="1"/>
  <c r="B99" i="1"/>
  <c r="B76" i="1"/>
  <c r="B84" i="1"/>
  <c r="B92" i="1"/>
  <c r="B94" i="1"/>
  <c r="B74" i="1"/>
  <c r="B90" i="1"/>
  <c r="B75" i="1"/>
  <c r="B91" i="1"/>
  <c r="B77" i="1"/>
  <c r="B85" i="1"/>
  <c r="B93" i="1"/>
  <c r="B88" i="1"/>
  <c r="B97" i="1"/>
  <c r="B81" i="1"/>
  <c r="B96" i="1"/>
  <c r="B80" i="1"/>
  <c r="B89" i="1"/>
  <c r="B70" i="3"/>
  <c r="B82" i="2"/>
  <c r="B85" i="2"/>
  <c r="B76" i="2"/>
  <c r="B70" i="2"/>
  <c r="B73" i="2"/>
  <c r="B74" i="2"/>
  <c r="B72" i="2"/>
  <c r="B77" i="2"/>
  <c r="B75" i="2"/>
  <c r="B78" i="2"/>
  <c r="B68" i="2"/>
  <c r="B71" i="2"/>
  <c r="B69" i="2"/>
  <c r="B100" i="1"/>
  <c r="B101" i="1"/>
  <c r="B102" i="1"/>
  <c r="B58" i="1" l="1"/>
  <c r="B106" i="1" l="1"/>
  <c r="B105" i="1"/>
  <c r="B104" i="1"/>
  <c r="B103" i="1"/>
  <c r="B57" i="1"/>
</calcChain>
</file>

<file path=xl/sharedStrings.xml><?xml version="1.0" encoding="utf-8"?>
<sst xmlns="http://schemas.openxmlformats.org/spreadsheetml/2006/main" count="1459" uniqueCount="297">
  <si>
    <t>S#</t>
  </si>
  <si>
    <t>QTY.</t>
  </si>
  <si>
    <t>LS</t>
  </si>
  <si>
    <t>SUPERVISION</t>
  </si>
  <si>
    <t>DIVISION 01 - GENERAL REQUIREMENTS</t>
  </si>
  <si>
    <t>Subtotal</t>
  </si>
  <si>
    <t>Calc.</t>
  </si>
  <si>
    <t>MOBILIZATION</t>
  </si>
  <si>
    <t>DESCRIPTION</t>
  </si>
  <si>
    <t>DWG #</t>
  </si>
  <si>
    <t xml:space="preserve">                                                   </t>
  </si>
  <si>
    <t xml:space="preserve">BIDDER NAME:  </t>
  </si>
  <si>
    <t>UNIT</t>
  </si>
  <si>
    <t xml:space="preserve"> ID:  </t>
  </si>
  <si>
    <t>PERMITS</t>
  </si>
  <si>
    <t>Total.</t>
  </si>
  <si>
    <t>Add Contractor's overhead &amp; profit @ 15%</t>
  </si>
  <si>
    <t>G.Total</t>
  </si>
  <si>
    <t>BOND &amp; INSURANCE</t>
  </si>
  <si>
    <t>SUBMITTALS &amp; SAMPLES</t>
  </si>
  <si>
    <t>TEMPORARY FACILITIES &amp; CONTROLS</t>
  </si>
  <si>
    <t>PROJECT SCHEDULE</t>
  </si>
  <si>
    <t>CLOSEOUT PROCEDURES</t>
  </si>
  <si>
    <t>LABOR</t>
  </si>
  <si>
    <t>TOTAL COST</t>
  </si>
  <si>
    <t>Manhour / Unit</t>
  </si>
  <si>
    <t>Add wastage of materials</t>
  </si>
  <si>
    <t>MATERIAL  (PER UNIT)</t>
  </si>
  <si>
    <t>COST</t>
  </si>
  <si>
    <t>$/HOUR</t>
  </si>
  <si>
    <t>EQUIPMENT (PER UNIT)</t>
  </si>
  <si>
    <t>COMPOSITE RATE/UNIT</t>
  </si>
  <si>
    <t>EA</t>
  </si>
  <si>
    <t>LF</t>
  </si>
  <si>
    <t>SIZE</t>
  </si>
  <si>
    <t>SCH./THK</t>
  </si>
  <si>
    <t>MATERIAL</t>
  </si>
  <si>
    <t>SPECS</t>
  </si>
  <si>
    <t>1/2"</t>
  </si>
  <si>
    <t>40S</t>
  </si>
  <si>
    <t>316L SS</t>
  </si>
  <si>
    <t>S1</t>
  </si>
  <si>
    <t>PIPE, SEAMLESS, 40S, PE, ASTM A312, 316L SS, NO CORROSION ALLOWANCE</t>
  </si>
  <si>
    <t>CS</t>
  </si>
  <si>
    <t>A1</t>
  </si>
  <si>
    <t>PIPE, SEAMLESS, 80, PE, ASTM A106 GRADE B BLACK CARBON STEEL, 1/16" CORROSION ALLOWANCE</t>
  </si>
  <si>
    <t>3/4"</t>
  </si>
  <si>
    <t>1"</t>
  </si>
  <si>
    <t>PIPE, SEAMLESS, 40S, PE, ASTM A312 316L SS, NO CORROSION ALLOWANCE</t>
  </si>
  <si>
    <t>CPVC</t>
  </si>
  <si>
    <t>P5</t>
  </si>
  <si>
    <t>SCH 80 - CVPV PIPE</t>
  </si>
  <si>
    <t>1-1/4"</t>
  </si>
  <si>
    <t>1-1/2"</t>
  </si>
  <si>
    <t>2"</t>
  </si>
  <si>
    <t>10S</t>
  </si>
  <si>
    <t>2-1/2"</t>
  </si>
  <si>
    <t>STD</t>
  </si>
  <si>
    <t>PIPE, SEAMLESS, STD, BV, ASTM A106 GRADE B BLACK CARBON STEEL, 1/16" CORROSION ALLOWANCE</t>
  </si>
  <si>
    <t>3"</t>
  </si>
  <si>
    <t>PIPE, SEAMLESS, 10S, PE, ASTM A312, 316L SS, NO CORROSION ALLOWANCE</t>
  </si>
  <si>
    <t>4"</t>
  </si>
  <si>
    <t>6"</t>
  </si>
  <si>
    <t>SDR-11</t>
  </si>
  <si>
    <t>HDPE</t>
  </si>
  <si>
    <t>P3</t>
  </si>
  <si>
    <t>SDR 11 - HDPE PIPE</t>
  </si>
  <si>
    <t>8"</t>
  </si>
  <si>
    <t>10"</t>
  </si>
  <si>
    <t>12"</t>
  </si>
  <si>
    <t>14"</t>
  </si>
  <si>
    <t>16"</t>
  </si>
  <si>
    <t>18"</t>
  </si>
  <si>
    <t>24"</t>
  </si>
  <si>
    <t>PIPE SIZE</t>
  </si>
  <si>
    <t>FIBERGLASS WOOL</t>
  </si>
  <si>
    <t>2" THK</t>
  </si>
  <si>
    <t>FIBERGLASS WOOL W/ HEAT TRACE</t>
  </si>
  <si>
    <t>1-1/2" THK</t>
  </si>
  <si>
    <t>1" THK</t>
  </si>
  <si>
    <t>FIBERGLASS WOOL. (ASSUMED LENGTH)</t>
  </si>
  <si>
    <t>1/4"</t>
  </si>
  <si>
    <t>TOTAL QTY.</t>
  </si>
  <si>
    <t>LINE #</t>
  </si>
  <si>
    <t>INSUL. THICK.</t>
  </si>
  <si>
    <t>LINE SIZE</t>
  </si>
  <si>
    <t>1"X1/2"</t>
  </si>
  <si>
    <t>1"X3/4"</t>
  </si>
  <si>
    <t>1"X4X1/4"</t>
  </si>
  <si>
    <t>1"X5-1/4"</t>
  </si>
  <si>
    <t>1.1/4"X5-1/4"</t>
  </si>
  <si>
    <t>1-1/4"X5-3/4"</t>
  </si>
  <si>
    <t>1-1/4"X6-3/4"</t>
  </si>
  <si>
    <t>1.1/8"X4-3/4"</t>
  </si>
  <si>
    <t>1-1/8"X5-3/4"</t>
  </si>
  <si>
    <t>1.1/8"X5-3/4"</t>
  </si>
  <si>
    <t>1/2"X2-1/2"</t>
  </si>
  <si>
    <t>1/2"X2-1/4"</t>
  </si>
  <si>
    <t>1/2"X2-3/4"</t>
  </si>
  <si>
    <t>1/2"X3"</t>
  </si>
  <si>
    <t>10"X6"</t>
  </si>
  <si>
    <t>10"X8"</t>
  </si>
  <si>
    <t>1-1/2"X1"</t>
  </si>
  <si>
    <t>1-1/2"X1/2"</t>
  </si>
  <si>
    <t>1-1/2"X1/4"</t>
  </si>
  <si>
    <t>1-1/2"X3/4"</t>
  </si>
  <si>
    <t>1-1/4"X1"</t>
  </si>
  <si>
    <t>12"X10"</t>
  </si>
  <si>
    <t>12"X6"</t>
  </si>
  <si>
    <t>12"X8"</t>
  </si>
  <si>
    <t>14"X10"</t>
  </si>
  <si>
    <t>14"X8"</t>
  </si>
  <si>
    <t>16"X1"</t>
  </si>
  <si>
    <t>16"X12"</t>
  </si>
  <si>
    <t>16"X2"</t>
  </si>
  <si>
    <t>18"X1"</t>
  </si>
  <si>
    <t>18"X10"</t>
  </si>
  <si>
    <t>18"X12"</t>
  </si>
  <si>
    <t>18"X14"</t>
  </si>
  <si>
    <t>18"X2"</t>
  </si>
  <si>
    <t>18"X8"</t>
  </si>
  <si>
    <t>2"X1"</t>
  </si>
  <si>
    <t>2"X1/2"</t>
  </si>
  <si>
    <t>2"X1-1/2"</t>
  </si>
  <si>
    <t>2"X3/4"</t>
  </si>
  <si>
    <t>24"X1"</t>
  </si>
  <si>
    <t>24"X16"</t>
  </si>
  <si>
    <t>24"X18"</t>
  </si>
  <si>
    <t>24"X2"</t>
  </si>
  <si>
    <t>24"X8"</t>
  </si>
  <si>
    <t>3"X1"</t>
  </si>
  <si>
    <t>3"X1/2"</t>
  </si>
  <si>
    <t>3"X1-1/2"</t>
  </si>
  <si>
    <t>3"X2"</t>
  </si>
  <si>
    <t>3"X2-1/2"</t>
  </si>
  <si>
    <t>3/4"X3-1/2"</t>
  </si>
  <si>
    <t>3/4"X3-1/4"</t>
  </si>
  <si>
    <t>3/4"X3-3/4"</t>
  </si>
  <si>
    <t>3/4"X4"</t>
  </si>
  <si>
    <t>3/4"X4-1/4"</t>
  </si>
  <si>
    <t>3-1/2"</t>
  </si>
  <si>
    <t>4"X1"</t>
  </si>
  <si>
    <t>4"X1/2"</t>
  </si>
  <si>
    <t>4"X3"</t>
  </si>
  <si>
    <t>5/8"X2-3/4"</t>
  </si>
  <si>
    <t>5/8"X3-1/2"</t>
  </si>
  <si>
    <t>5/8"X3-1/4"</t>
  </si>
  <si>
    <t>6"X1"</t>
  </si>
  <si>
    <t>6"X1/2"</t>
  </si>
  <si>
    <t>6"X2"</t>
  </si>
  <si>
    <t>6"X3"</t>
  </si>
  <si>
    <t>6"X3/4"</t>
  </si>
  <si>
    <t>6"X4"</t>
  </si>
  <si>
    <t>7/8"X4-3/4"</t>
  </si>
  <si>
    <t>8"X1"</t>
  </si>
  <si>
    <t>8"X2"</t>
  </si>
  <si>
    <t>8"X3/4"</t>
  </si>
  <si>
    <t>8"X6"</t>
  </si>
  <si>
    <t>6"-10"</t>
  </si>
  <si>
    <t>ELBOW 90, 3000 LB, FPT, SS 316L</t>
  </si>
  <si>
    <t>TEE, 3000 LB, FPT, SS 316L</t>
  </si>
  <si>
    <t>ELL 90, 3000 LB, SW, ASME B16.11, A182 F304L</t>
  </si>
  <si>
    <t>PIPE NIPPLE, LONG TYPE, SCH 80, TBE, 6" LG ASTM A106 GRADE B, SCH 80</t>
  </si>
  <si>
    <t>PIPE NIPPLE, LONG TYPE, SCH 80, TBE, 3" LG ASTM A106 GRADE B, SCH 80</t>
  </si>
  <si>
    <t>ELBOW 90, 300 LB, FPT, ASME B16.3</t>
  </si>
  <si>
    <t>TEE, 3000 LB, FPT, ASME B16.11</t>
  </si>
  <si>
    <t>UNION, 3000 LB, FPT, MSS-SP-83, CS</t>
  </si>
  <si>
    <t>FLANGE THD, 150 LB, RF, ASME B16.5</t>
  </si>
  <si>
    <t>GASKET, 1/8" THK, RF, 150 LB, NON-ASBESTOS FIBER, GARLOCK 3400 OR EQUAL</t>
  </si>
  <si>
    <t>FLANGE SW, 150 LB, RF, ASTM A312 F316L, ASME B16.5</t>
  </si>
  <si>
    <t>GASKET, SWG, 316L WITH PTFE FILLER, 1/8" THK, RF, 150 LB, ASME B16.20, FLEXITALLIC STYLE CGI OR EQUAL</t>
  </si>
  <si>
    <t>PLUG, HEX HEAD, MPT, ASME B16.11</t>
  </si>
  <si>
    <t>GENERAL OFFLINE INSTRUMENT CONNECTION</t>
  </si>
  <si>
    <t>PIPE NIPPLE, LONG TYPE, SCH 40S, PBE, 3" LG ASTM A182 F316L</t>
  </si>
  <si>
    <t>FLANGE THD, 150 LB, RF, ASME B16.5, 316SS</t>
  </si>
  <si>
    <t>GASKET, 150 LB, RESTRUCTURED PTFE, 1/8" THK, RF, GARLOCK 3510 OR EQUAL</t>
  </si>
  <si>
    <t>PIPE NIPPLE, LONG TYPE, SCH 40S, TBE, 6" LG ASTM A182 F304L</t>
  </si>
  <si>
    <t>PIPE NIPPLE, LONG TYPE, SCH 40S, TBE, 3" LG  ASTM A182 F304L</t>
  </si>
  <si>
    <t>BAG FILTER, FPT, 300 LB, ASME B16.10</t>
  </si>
  <si>
    <t>FLANGE THD, 150 LB, FF, ASME B16.5 316SS</t>
  </si>
  <si>
    <t>GASKET, 150 LB, RESTRUCTURED PTFE, 1/8" THK, FF, GARLOCK 3510 OR EQUAL</t>
  </si>
  <si>
    <t>WATTS SS007 BACKFLOW PREVENTER</t>
  </si>
  <si>
    <t>GLUED - SCH 80 - CPVC ELBOW</t>
  </si>
  <si>
    <t>GLUED - SCH 80 - FLANGE</t>
  </si>
  <si>
    <t>TEE (RED), 3000 LB, FPT, SS 316L</t>
  </si>
  <si>
    <t>COUPLING, REDUCING, 3000 LB, FPT, SS 316L</t>
  </si>
  <si>
    <t>COUPLING, REDUCING, 3000 LB, FPT, ASME B16.11</t>
  </si>
  <si>
    <t>A193 GRADE B7 LUG BOLT, A194 GRADE 2H NUT, RF</t>
  </si>
  <si>
    <t>A193 GRADE B7 STUD BOLT, A194 GRADE 2H NUT, RF</t>
  </si>
  <si>
    <t>SS316L A193 GRADE B8M STUD BOLT, A194 GRADE 8M NUT, RF</t>
  </si>
  <si>
    <t>A193 GRADE B7 STUD BOLT, A194 GRADE 2H GALVANIZED NUT, RF</t>
  </si>
  <si>
    <t>CAP, 3000 LB, FPT, ASTM A105 CLASS 3000, SP-97</t>
  </si>
  <si>
    <t>PIPE NIPPLE, LONG TYPE, SCH 80, TEXPE, 3" LG ASTM A106 GRADE B, SCH 80</t>
  </si>
  <si>
    <t>PIPE NIPPLE, LONG TYPE, SCH 80, TEXPE, 6" LG ASTM A106 GRADE B, SCH 80</t>
  </si>
  <si>
    <t>A193 GRADE B7 STUD BOLT, A194 GRADE 2H GALVANIZED NUT, FF</t>
  </si>
  <si>
    <t>A193 GRADE B7 STUD BOLT, A194 GRADE 2H NUT, RF,300</t>
  </si>
  <si>
    <t>REDUCER (CONC), SDR 11, FUSION, HDPE</t>
  </si>
  <si>
    <t>TEE (RED), SDR11, BUTT FUSION, HDPE</t>
  </si>
  <si>
    <t>TEE (RED), 3000 LB, FPT, ASME B16.11, ASTM 105</t>
  </si>
  <si>
    <t>REDUCER (CONC), SCH STD, BW, ASME B16.9</t>
  </si>
  <si>
    <t>ELL 90, 3000 LB, SW, ASME B16.11, SS 316L</t>
  </si>
  <si>
    <t>TEE, 3000 LB, SW, ASME B16.11, ASTM 105</t>
  </si>
  <si>
    <t>UNION, 3000 LB, FPT, SS 316L</t>
  </si>
  <si>
    <t>THREADED SPECIALTY ITEM</t>
  </si>
  <si>
    <t>FLANGE THD, 300 LB, RF, ASME B16.5, 316SS</t>
  </si>
  <si>
    <t>GASKET, 300 LB, PTFE, 1/8" THK, RF, NSF, GARLOCK 3505 OR EQUAL</t>
  </si>
  <si>
    <t>FLANGE WN, 150 LB, FF, ASME B16.5, CS</t>
  </si>
  <si>
    <t>EXPANSION JOINT</t>
  </si>
  <si>
    <t>ELBOW 45 LR, SDR11, FUSION, HDPE</t>
  </si>
  <si>
    <t>TEE, FUSION - SDR 11 - HDPE CROSS</t>
  </si>
  <si>
    <t>REDUCER (CONC), BW, ASME B16.9, SS WP316L, SCH 10S</t>
  </si>
  <si>
    <t>ELBOW 90 LR, SCH STD, BW, ASME B16.9, ASTM A234 GRADE WPB</t>
  </si>
  <si>
    <t>FLANGE SO, 150 LB, RF, ASTM A105, ASME B16.5</t>
  </si>
  <si>
    <t>FLANGE BLIND, 150 LB, RF, ASTM A105, ASME B16.5, PLATE</t>
  </si>
  <si>
    <t>FLANGE WN, 150 LB, RF, ASTM A105, ASME B16.5, CS</t>
  </si>
  <si>
    <t>THREADOLET, 3000 LB, BWXFPT, 1" LG, MSS SP-97, ASTM A105</t>
  </si>
  <si>
    <t>STUB-END FOR LAP FLANGE TYPE A, SCH 10S, ASTM A403 WP316L, ASME B16.9</t>
  </si>
  <si>
    <t>FLANGE LJ, 150 LB, RF, ASTM A105, ASME B16.5</t>
  </si>
  <si>
    <t>CROSS, SDR-11, FUSION, HDPE</t>
  </si>
  <si>
    <t>TEE (RED), SCH 10S, BW, ASME B16.9, ASTM A403 WP316L, SEAMLESS,</t>
  </si>
  <si>
    <t>REDUCER (ECC), SCH STD, BW, ASME B16.9</t>
  </si>
  <si>
    <t>PIPE NIPPLE, LONG TYPE, SCH 80, PBE, 6" LG ASTM A733</t>
  </si>
  <si>
    <t>FLANGED INSTRUMENT CONNECTION</t>
  </si>
  <si>
    <t>ELL 90, 3000 LB, SW, ASME B16.11, ASTM A105</t>
  </si>
  <si>
    <t>FLANGE SW, 150 LB, RF, ASTM A105, ASME B16.5</t>
  </si>
  <si>
    <t>FLANGE BLIND, 150 LB, RF, ASTM A182 F316L, ASME B16.5</t>
  </si>
  <si>
    <t>FLANGE SW, 150 LB, RF, ASTM A182 F316L, ASME B16.5</t>
  </si>
  <si>
    <t>FLANGE SO, 150 LB, FF, ASME B16.5 CS</t>
  </si>
  <si>
    <t>CAP, SCH STD, BW, ASME B16.9, ”  ASTM A234 ASTM A234 GRADE WPB, WROUGHT</t>
  </si>
  <si>
    <t>TEE, SCH STD, BW, ASME B16.9, A234 GRADE WPB</t>
  </si>
  <si>
    <t>ELBOW 90 LR, SDR 11, FUSION, HDPE</t>
  </si>
  <si>
    <t>BUTT FUSION FLANGE ADAPTER WITH 316SS BACKING FLANGE</t>
  </si>
  <si>
    <t>WELDOLET, BW, STD, 2 3/4" LG, MSS-SP-97, ASTM A234 GRADE WPB</t>
  </si>
  <si>
    <t>CAP, 3000 LB, FPT, ASME B16.11 ASTM A182 GR F316L</t>
  </si>
  <si>
    <t>PIPE NIPPLE, LONG TYPE, SCH 40S, TEXPE, 3" LG ASTM A182 F316L</t>
  </si>
  <si>
    <t>TEE, SCH 10S, BW, ASME B16.9, ASTM A403 WP316L, SEAMLESS</t>
  </si>
  <si>
    <t>FLANGE LJ, 150 LB, FF, ASTM A105, ASME B16.5</t>
  </si>
  <si>
    <t>FLANGED SPECIALTY ITEM. CL 150, RF</t>
  </si>
  <si>
    <t>ELBOW 90 LR, SCH 10S, BW, ASME B16.9, ASTM A182 F316L</t>
  </si>
  <si>
    <t>GLUED - SCH 80 - FEMALE THREAD ADAPTER</t>
  </si>
  <si>
    <t>GLUED - SCH 80 - CPVC REDUCER</t>
  </si>
  <si>
    <t>TEE (RED), SCH STD, BW, ASME B16.9, WROUGHT, ASTM A234 GRADE WPB</t>
  </si>
  <si>
    <t>THERMOWELL</t>
  </si>
  <si>
    <t>CAP, 3000 LB, SW, ASME B16.11 ASTM A182 GR F316L</t>
  </si>
  <si>
    <t>A193 GRADE B7 STUD BOLT, A194 GRADE 2H NUT, FF</t>
  </si>
  <si>
    <t>A193 GRADE B7 LUG BOLT, A194 GRADE 2H GALVANIZED NUT, RF</t>
  </si>
  <si>
    <t>A193 GRADE B7 STUD BOLT, A194 GRADE 2H NUT, FF A193 GRADE B7 STUD BOLT, A194 GRADE 2H GALVANIZED NUT, FF</t>
  </si>
  <si>
    <t>STUB-END FOR LAP FLANGE TYPE A, SCH 10S, ASTM A403 WP403L, ASME B16.9</t>
  </si>
  <si>
    <t>Y-TYPE STRAINER, RF, 150 LB, ASME B16.10</t>
  </si>
  <si>
    <t>FLOW METER</t>
  </si>
  <si>
    <t>REDUCER (CONC), BW, ASME B16.9, SS WP304L, SCH 10S</t>
  </si>
  <si>
    <t>GASKET, 1/8" THK, FF, 150 LB, ASME B16.21, NON-ASBESTOS FIBER (GARLOCK 3400) OR EQUAL</t>
  </si>
  <si>
    <t>VENDOR SUPPLIED EXPANSION JOINT</t>
  </si>
  <si>
    <t>MAGNETIC FLOW METER, CL 150, RF</t>
  </si>
  <si>
    <t>VENDOR SUPPLIED SUCTION DIFFUSER</t>
  </si>
  <si>
    <t>A193 GRADE B7 STUD BOLT, A194 GRADE 2H GALVANIZED NUT, RF A193 GRADE B7 STUD BOLT, A194 GRADE 2H NUT, RF</t>
  </si>
  <si>
    <t>ELBOW 45 LR, SCH 10S, BW, ASME B16.9, SS 316L</t>
  </si>
  <si>
    <t>FLANGE SO, 150 LB, RF, ASTM A182 F316L, ASME B16.5</t>
  </si>
  <si>
    <t>FLANGED SPECIALTY ITEM, CL 150, FF</t>
  </si>
  <si>
    <t>SOCKOLET, 3000 LB, BWXSW, MSS SP-97, SS F316L</t>
  </si>
  <si>
    <t>2" X 1-1/2"</t>
  </si>
  <si>
    <t>SHOP SOCKET WELD</t>
  </si>
  <si>
    <t>SHOP BUTT WELD</t>
  </si>
  <si>
    <t>SOCKET WELD</t>
  </si>
  <si>
    <t>PS-01 -PIPE SUPPORT - 4" INSULATION SHOE</t>
  </si>
  <si>
    <t>PS-02 -PIPE SUPPORT - 4" INSULATION SHOE</t>
  </si>
  <si>
    <t>PS-03 -PIPE SUPPORT - STANDARD CARBON STEEL U-BOLT ANVIL NO. 137</t>
  </si>
  <si>
    <t>PS-10 -PIPE SUPPORT - Welded Clamp Hanger w/ (2') (3/8") Threaded Rod &amp; (2) Weldness Eye Nut</t>
  </si>
  <si>
    <t>PS-06 -PIPE SUPPORT - (11-1/2" SQ BASE PLATE W/ (4) 4X3/4" ANCHOR BOLTS &amp; Sch. 40 316 ss Base pipe w/ 16"W Channel &amp; Special U Bolt. No 137ss)</t>
  </si>
  <si>
    <t>PS-06 -PIPE SUPPORT - (11-1/2" SQ BASE PLATE W/ (4) 4X3/4" ANCHOR BOLTS &amp; Sch. 40 316 ss Base pipe w/ 18"W Channel &amp; Special U Bolt. No 137ss)</t>
  </si>
  <si>
    <t>PS-06 -PIPE SUPPORT - (11-1/2" SQ BASE PLATE W/ (4) 4X3/4" ANCHOR BOLTS &amp; Sch. 40 316 ss Base pipe w/ 22"W Channel &amp; Special U Bolt. No 137ss)</t>
  </si>
  <si>
    <t>PS-06 -PIPE SUPPORT - (11-1/2" SQ BASE PLATE W/ (4) 4X3/4" ANCHOR BOLTS &amp; Sch. 40 316 ss Base pipe w/ 10"W Channel &amp; Special U Bolt. No 137ss)</t>
  </si>
  <si>
    <t>PS-06 -PIPE SUPPORT - (11-1/2" SQ BASE PLATE W/ (4) 4X3/4" ANCHOR BOLTS &amp; Sch. 40 316 ss Base pipe w/ 14"W Channel &amp; Special U Bolt. No 137ss)</t>
  </si>
  <si>
    <t>PS-06 -PIPE SUPPORT - (11-1/2" SQ BASE PLATE W/ (4) 4X3/4" ANCHOR BOLTS &amp; Sch. 40 316 ss Base pipe w/ 12"W Channel &amp; Special U Bolt. No 137ss)</t>
  </si>
  <si>
    <t>PS-12 -PIPE SUPPORT - (7" SQ BASE PLATE W/ (4) 4X3/4" ANCHOR BOLTS &amp; Sch. 40 CS Base Pipe w/ 5"W Channel &amp; Special U Bolt. No 137ss)</t>
  </si>
  <si>
    <t>PS-12 -PIPE SUPPORT - (7" SQ BASE PLATE W/ (4) 4X3/4" ANCHOR BOLTS &amp; Sch. 40 CS Base Pipe w/ 6"W Channel &amp; Special U Bolt. No 137ss)</t>
  </si>
  <si>
    <t>PS-12 -PIPE SUPPORT - (7-1/2" SQ BASE PLATE W/ (4) 4X3/4" ANCHOR BOLTS &amp; Sch. 40 CS Base Pipe w/ 6"W Channel &amp; Special U Bolt. No 137ss)</t>
  </si>
  <si>
    <t>PS-12 -PIPE SUPPORT - (8" SQ BASE PLATE W/ (4) 4X3/4" ANCHOR BOLTS &amp; Sch. 40 CS Base Pipe w/ 6"W Channel &amp; Special U Bolt. No 137ss)</t>
  </si>
  <si>
    <t>PS-12 -PIPE SUPPORT - (7" SQ BASE PLATE W/ (4) 4X3/4" ANCHOR BOLTS &amp; Sch. 40 CS Base Pipe w/ 4"W Channel &amp; Special U Bolt. No 137ss)</t>
  </si>
  <si>
    <t>PS-12 -PIPE SUPPORT - (11-1/2" SQ BASE PLATE W/ (4) 4X3/4" ANCHOR BOLTS &amp; Sch. 40 CS Base Pipe w/ 10"W Channel &amp; Special U Bolt. No 137ss)</t>
  </si>
  <si>
    <t>PS-12 -PIPE SUPPORT - (11-1/2" SQ BASE PLATE W/ (4) 4X3/4" ANCHOR BOLTS &amp; Sch. 40 CS Base Pipe w/ 12"W Channel &amp; Special U Bolt. No 137ss)</t>
  </si>
  <si>
    <t>PS-13 -PIPE SUPPORT - (7" SQ BASE PLATE W/ (4) 4X3/4" ANCHOR BOLTS &amp; Sch. 40 CS Base Pipe w/ 24"W C6x10.5 Channel)</t>
  </si>
  <si>
    <t>PS-13 -PIPE SUPPORT - (7-1/2" SQ BASE PLATE W/ (4) 4X3/4" ANCHOR BOLTS &amp; Sch. 40 CS Base Pipe w/ 24"W C6x10.5 Channel)</t>
  </si>
  <si>
    <t>PS-13 -PIPE SUPPORT - (9" SQ BASE PLATE W/ (4) 4X3/4" ANCHOR BOLTS &amp; Sch. 40 CS Base Pipe w/ 24"W C6x10.5 Channel)</t>
  </si>
  <si>
    <t>PS-13 -PIPE SUPPORT - (11-1/2" SQ BASE PLATE W/ (4) 4X3/4" ANCHOR BOLTS &amp; Sch. 40 CS Base Pipe w/ 24"W C6x10.5 Channel)</t>
  </si>
  <si>
    <t>PS-14 -PIPE SUPPORT - (7" SQ BASE PLATE W/ (4) 4X3/4" ANCHOR BOLTS &amp; Sch. 40 CS Base Pipe w/ 18"W C6x10.5 Channel)</t>
  </si>
  <si>
    <t>PS-14 -PIPE SUPPORT - (11-1/2" SQ BASE PLATE W/ (4) 4X3/4" ANCHOR BOLTS &amp; Sch. 40 CS Base Pipe w/ 18"W C6x10.5 Channel)</t>
  </si>
  <si>
    <t>PS-15 -PIPE SUPPORT - (2) (2"X2"X3/8") ANGLE W/ PIPE SHOE</t>
  </si>
  <si>
    <t>PS-16 -PIPE SUPPORT - END STOP GUIDE - CS WT3X6 W/ PIPE SHOE</t>
  </si>
  <si>
    <t>(1"X1/2")</t>
  </si>
  <si>
    <t>(1"X1-1/2")</t>
  </si>
  <si>
    <t>1-1/2"x1-1/4"</t>
  </si>
  <si>
    <t>1"x1-1/4"</t>
  </si>
  <si>
    <t>THREADOLET</t>
  </si>
  <si>
    <t xml:space="preserve">1-1/2" </t>
  </si>
  <si>
    <t>FIELD BUTT WELD</t>
  </si>
  <si>
    <t>THREADED CONNECTION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</si>
</sst>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(&quot;$&quot;* #,##0_);_(&quot;$&quot;* \(#,##0\);_(&quot;$&quot;* &quot;-&quot;_);_(@_)"/>
    <numFmt numFmtId="41" formatCode="_(* #,##0_);_(* \(#,##0\);_(* &quot;-&quot;_);_(@_)"/>
    <numFmt numFmtId="164" formatCode="000000"/>
    <numFmt numFmtId="165" formatCode="&quot;$&quot;#,##0"/>
    <numFmt numFmtId="166" formatCode="_(* #,##0.000_);_(* \(#,##0.000\);_(* &quot;-&quot;???_);_(@_)"/>
    <numFmt numFmtId="167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 tint="4.9989318521683403E-2"/>
      <name val="Calibri"/>
      <family val="1"/>
      <scheme val="minor"/>
    </font>
    <font>
      <sz val="36"/>
      <color theme="0"/>
      <name val="Cambria"/>
      <family val="1"/>
      <scheme val="major"/>
    </font>
    <font>
      <b/>
      <sz val="11"/>
      <color theme="0"/>
      <name val="Cambria"/>
      <family val="1"/>
      <scheme val="major"/>
    </font>
    <font>
      <b/>
      <sz val="10"/>
      <color theme="0"/>
      <name val="Cambria"/>
      <family val="1"/>
      <scheme val="major"/>
    </font>
    <font>
      <u/>
      <sz val="9.35"/>
      <color theme="10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 tint="4.9989318521683403E-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u/>
      <sz val="11"/>
      <color theme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gray125">
        <bgColor theme="0"/>
      </patternFill>
    </fill>
    <fill>
      <patternFill patternType="darkTrellis"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0" fontId="4" fillId="0" borderId="0">
      <alignment vertical="center"/>
    </xf>
    <xf numFmtId="0" fontId="6" fillId="3" borderId="0" applyNumberFormat="0" applyBorder="0" applyProtection="0">
      <alignment horizontal="center" vertical="center"/>
    </xf>
    <xf numFmtId="0" fontId="6" fillId="4" borderId="0" applyNumberFormat="0" applyBorder="0" applyProtection="0">
      <alignment horizontal="center" vertical="center"/>
    </xf>
    <xf numFmtId="0" fontId="7" fillId="5" borderId="0" applyNumberFormat="0" applyBorder="0" applyAlignment="0" applyProtection="0"/>
    <xf numFmtId="0" fontId="5" fillId="2" borderId="0" applyNumberFormat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7" borderId="11" applyBorder="0">
      <alignment horizontal="center" vertical="center"/>
    </xf>
    <xf numFmtId="0" fontId="2" fillId="8" borderId="11" applyBorder="0">
      <alignment horizontal="center" vertical="center"/>
    </xf>
    <xf numFmtId="0" fontId="2" fillId="9" borderId="14">
      <alignment horizontal="center" vertical="center"/>
    </xf>
    <xf numFmtId="0" fontId="1" fillId="7" borderId="11" applyBorder="0">
      <alignment horizontal="center" vertical="center"/>
    </xf>
    <xf numFmtId="0" fontId="1" fillId="8" borderId="11" applyBorder="0">
      <alignment horizontal="center" vertical="center"/>
    </xf>
    <xf numFmtId="0" fontId="1" fillId="9" borderId="14">
      <alignment horizontal="center" vertical="center"/>
    </xf>
    <xf numFmtId="0" fontId="1" fillId="7" borderId="11" applyBorder="0">
      <alignment horizontal="center" vertical="center"/>
    </xf>
    <xf numFmtId="0" fontId="1" fillId="8" borderId="11" applyBorder="0">
      <alignment horizontal="center" vertical="center"/>
    </xf>
    <xf numFmtId="0" fontId="1" fillId="9" borderId="14">
      <alignment horizontal="center" vertical="center"/>
    </xf>
  </cellStyleXfs>
  <cellXfs count="157">
    <xf numFmtId="0" fontId="0" fillId="0" borderId="0" xfId="0"/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2" fillId="6" borderId="15" xfId="1" applyFont="1" applyFill="1" applyBorder="1" applyAlignment="1">
      <alignment horizontal="center" vertical="center" wrapText="1"/>
    </xf>
    <xf numFmtId="0" fontId="12" fillId="6" borderId="11" xfId="1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vertical="center" wrapText="1"/>
    </xf>
    <xf numFmtId="0" fontId="2" fillId="6" borderId="0" xfId="0" applyFont="1" applyFill="1" applyAlignment="1">
      <alignment horizontal="center" vertical="center" wrapText="1"/>
    </xf>
    <xf numFmtId="14" fontId="2" fillId="6" borderId="0" xfId="0" applyNumberFormat="1" applyFont="1" applyFill="1" applyAlignment="1">
      <alignment vertical="center" wrapText="1"/>
    </xf>
    <xf numFmtId="0" fontId="10" fillId="6" borderId="0" xfId="0" applyFont="1" applyFill="1" applyAlignment="1">
      <alignment horizontal="right" vertical="center" wrapText="1"/>
    </xf>
    <xf numFmtId="0" fontId="2" fillId="6" borderId="0" xfId="0" applyFont="1" applyFill="1" applyAlignment="1">
      <alignment horizontal="right" vertical="center" wrapText="1"/>
    </xf>
    <xf numFmtId="0" fontId="10" fillId="6" borderId="0" xfId="0" applyFont="1" applyFill="1" applyAlignment="1">
      <alignment horizontal="right" vertical="center"/>
    </xf>
    <xf numFmtId="0" fontId="2" fillId="7" borderId="12" xfId="8" applyBorder="1" applyAlignment="1">
      <alignment horizontal="center" vertical="center" wrapText="1"/>
    </xf>
    <xf numFmtId="0" fontId="13" fillId="6" borderId="1" xfId="6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12" fillId="6" borderId="20" xfId="1" applyFont="1" applyFill="1" applyBorder="1" applyAlignment="1">
      <alignment horizontal="center" vertical="center" wrapText="1"/>
    </xf>
    <xf numFmtId="0" fontId="10" fillId="6" borderId="1" xfId="6" applyFont="1" applyFill="1" applyBorder="1" applyAlignment="1">
      <alignment horizontal="right" vertical="center" wrapText="1"/>
    </xf>
    <xf numFmtId="0" fontId="10" fillId="6" borderId="3" xfId="6" applyFont="1" applyFill="1" applyBorder="1" applyAlignment="1">
      <alignment horizontal="center" vertical="center" wrapText="1"/>
    </xf>
    <xf numFmtId="0" fontId="10" fillId="6" borderId="18" xfId="6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12" fillId="6" borderId="3" xfId="1" applyFont="1" applyFill="1" applyBorder="1" applyAlignment="1">
      <alignment horizontal="center" vertical="center" wrapText="1"/>
    </xf>
    <xf numFmtId="0" fontId="12" fillId="6" borderId="2" xfId="1" applyFont="1" applyFill="1" applyBorder="1" applyAlignment="1">
      <alignment horizontal="center" vertical="center" wrapText="1"/>
    </xf>
    <xf numFmtId="0" fontId="10" fillId="6" borderId="19" xfId="6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16" fillId="6" borderId="0" xfId="7" applyFont="1" applyFill="1" applyAlignment="1" applyProtection="1">
      <alignment horizontal="center" vertical="center" wrapText="1"/>
    </xf>
    <xf numFmtId="1" fontId="2" fillId="6" borderId="0" xfId="0" applyNumberFormat="1" applyFont="1" applyFill="1" applyAlignment="1">
      <alignment horizontal="center" vertical="center" wrapText="1"/>
    </xf>
    <xf numFmtId="1" fontId="9" fillId="6" borderId="0" xfId="0" applyNumberFormat="1" applyFont="1" applyFill="1" applyAlignment="1">
      <alignment horizontal="center" vertical="center" wrapText="1"/>
    </xf>
    <xf numFmtId="1" fontId="12" fillId="6" borderId="1" xfId="1" applyNumberFormat="1" applyFont="1" applyFill="1" applyBorder="1" applyAlignment="1">
      <alignment horizontal="center" vertical="center" wrapText="1"/>
    </xf>
    <xf numFmtId="1" fontId="13" fillId="6" borderId="1" xfId="1" applyNumberFormat="1" applyFont="1" applyFill="1" applyBorder="1" applyAlignment="1">
      <alignment horizontal="center" vertical="center" wrapText="1"/>
    </xf>
    <xf numFmtId="1" fontId="10" fillId="6" borderId="3" xfId="6" applyNumberFormat="1" applyFont="1" applyFill="1" applyBorder="1" applyAlignment="1">
      <alignment horizontal="center" vertical="center" wrapText="1"/>
    </xf>
    <xf numFmtId="1" fontId="10" fillId="6" borderId="2" xfId="0" applyNumberFormat="1" applyFont="1" applyFill="1" applyBorder="1" applyAlignment="1">
      <alignment horizontal="center" vertical="center" wrapText="1"/>
    </xf>
    <xf numFmtId="1" fontId="10" fillId="6" borderId="1" xfId="0" applyNumberFormat="1" applyFont="1" applyFill="1" applyBorder="1" applyAlignment="1">
      <alignment horizontal="center" vertical="center" wrapText="1"/>
    </xf>
    <xf numFmtId="1" fontId="2" fillId="7" borderId="11" xfId="8" applyNumberFormat="1" applyBorder="1" applyAlignment="1">
      <alignment horizontal="center" vertical="center" wrapText="1"/>
    </xf>
    <xf numFmtId="1" fontId="12" fillId="6" borderId="3" xfId="1" applyNumberFormat="1" applyFont="1" applyFill="1" applyBorder="1" applyAlignment="1">
      <alignment horizontal="center" vertical="center" wrapText="1"/>
    </xf>
    <xf numFmtId="1" fontId="12" fillId="6" borderId="2" xfId="1" applyNumberFormat="1" applyFont="1" applyFill="1" applyBorder="1" applyAlignment="1">
      <alignment horizontal="center" vertical="center" wrapText="1"/>
    </xf>
    <xf numFmtId="0" fontId="12" fillId="6" borderId="18" xfId="1" applyFont="1" applyFill="1" applyBorder="1" applyAlignment="1">
      <alignment horizontal="center" vertical="center" wrapText="1"/>
    </xf>
    <xf numFmtId="0" fontId="12" fillId="6" borderId="19" xfId="1" applyFont="1" applyFill="1" applyBorder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right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14" fillId="6" borderId="1" xfId="6" applyFont="1" applyFill="1" applyBorder="1" applyAlignment="1">
      <alignment horizontal="right" vertical="center" wrapText="1"/>
    </xf>
    <xf numFmtId="42" fontId="2" fillId="6" borderId="0" xfId="0" applyNumberFormat="1" applyFont="1" applyFill="1" applyAlignment="1">
      <alignment vertical="center" wrapText="1"/>
    </xf>
    <xf numFmtId="42" fontId="2" fillId="7" borderId="13" xfId="8" applyNumberFormat="1" applyBorder="1" applyAlignment="1">
      <alignment horizontal="center" vertical="center" wrapText="1"/>
    </xf>
    <xf numFmtId="42" fontId="12" fillId="6" borderId="16" xfId="1" applyNumberFormat="1" applyFont="1" applyFill="1" applyBorder="1" applyAlignment="1">
      <alignment horizontal="center" vertical="center" wrapText="1"/>
    </xf>
    <xf numFmtId="42" fontId="10" fillId="6" borderId="8" xfId="6" applyNumberFormat="1" applyFont="1" applyFill="1" applyBorder="1" applyAlignment="1">
      <alignment horizontal="center" vertical="center" wrapText="1"/>
    </xf>
    <xf numFmtId="42" fontId="2" fillId="6" borderId="7" xfId="0" applyNumberFormat="1" applyFont="1" applyFill="1" applyBorder="1" applyAlignment="1">
      <alignment vertical="center" wrapText="1"/>
    </xf>
    <xf numFmtId="42" fontId="10" fillId="6" borderId="9" xfId="6" applyNumberFormat="1" applyFont="1" applyFill="1" applyBorder="1" applyAlignment="1">
      <alignment horizontal="center" vertical="center" wrapText="1"/>
    </xf>
    <xf numFmtId="42" fontId="2" fillId="6" borderId="16" xfId="0" applyNumberFormat="1" applyFont="1" applyFill="1" applyBorder="1" applyAlignment="1">
      <alignment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6" borderId="11" xfId="1" applyFont="1" applyFill="1" applyBorder="1" applyAlignment="1">
      <alignment horizontal="center" vertical="center" wrapText="1"/>
    </xf>
    <xf numFmtId="165" fontId="13" fillId="6" borderId="7" xfId="1" applyNumberFormat="1" applyFont="1" applyFill="1" applyBorder="1" applyAlignment="1">
      <alignment horizontal="center" vertical="center" wrapText="1"/>
    </xf>
    <xf numFmtId="0" fontId="13" fillId="6" borderId="1" xfId="6" applyFont="1" applyFill="1" applyBorder="1" applyAlignment="1">
      <alignment horizontal="center" vertical="center" wrapText="1"/>
    </xf>
    <xf numFmtId="0" fontId="14" fillId="6" borderId="1" xfId="6" applyFont="1" applyFill="1" applyBorder="1" applyAlignment="1">
      <alignment horizontal="center" vertical="center" wrapText="1"/>
    </xf>
    <xf numFmtId="165" fontId="10" fillId="6" borderId="8" xfId="6" applyNumberFormat="1" applyFont="1" applyFill="1" applyBorder="1" applyAlignment="1">
      <alignment horizontal="center" vertical="center" wrapText="1"/>
    </xf>
    <xf numFmtId="165" fontId="10" fillId="6" borderId="9" xfId="0" applyNumberFormat="1" applyFont="1" applyFill="1" applyBorder="1" applyAlignment="1">
      <alignment horizontal="center" vertical="center" wrapText="1"/>
    </xf>
    <xf numFmtId="165" fontId="10" fillId="6" borderId="7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0" fontId="1" fillId="7" borderId="25" xfId="8" applyFont="1" applyBorder="1" applyAlignment="1">
      <alignment horizontal="center" vertical="center" wrapText="1"/>
    </xf>
    <xf numFmtId="0" fontId="1" fillId="7" borderId="26" xfId="8" applyFont="1" applyBorder="1" applyAlignment="1">
      <alignment horizontal="center" vertical="center" wrapText="1"/>
    </xf>
    <xf numFmtId="164" fontId="1" fillId="6" borderId="26" xfId="0" applyNumberFormat="1" applyFont="1" applyFill="1" applyBorder="1" applyAlignment="1">
      <alignment horizontal="center" vertical="center" wrapText="1"/>
    </xf>
    <xf numFmtId="1" fontId="1" fillId="7" borderId="26" xfId="8" applyNumberFormat="1" applyFont="1" applyBorder="1" applyAlignment="1">
      <alignment horizontal="center" vertical="center" wrapText="1"/>
    </xf>
    <xf numFmtId="42" fontId="1" fillId="7" borderId="26" xfId="8" applyNumberFormat="1" applyFont="1" applyBorder="1" applyAlignment="1">
      <alignment horizontal="center" vertical="center" wrapText="1"/>
    </xf>
    <xf numFmtId="42" fontId="1" fillId="7" borderId="28" xfId="8" applyNumberFormat="1" applyFont="1" applyBorder="1" applyAlignment="1">
      <alignment horizontal="center" vertical="center" wrapText="1"/>
    </xf>
    <xf numFmtId="41" fontId="1" fillId="0" borderId="3" xfId="0" applyNumberFormat="1" applyFont="1" applyBorder="1" applyAlignment="1">
      <alignment horizontal="center" vertical="center" wrapText="1"/>
    </xf>
    <xf numFmtId="165" fontId="13" fillId="6" borderId="1" xfId="1" applyNumberFormat="1" applyFont="1" applyFill="1" applyBorder="1" applyAlignment="1">
      <alignment horizontal="center" vertical="center" wrapText="1"/>
    </xf>
    <xf numFmtId="165" fontId="10" fillId="6" borderId="3" xfId="6" applyNumberFormat="1" applyFont="1" applyFill="1" applyBorder="1" applyAlignment="1">
      <alignment horizontal="center" vertical="center" wrapText="1"/>
    </xf>
    <xf numFmtId="165" fontId="10" fillId="6" borderId="2" xfId="0" applyNumberFormat="1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42" fontId="12" fillId="6" borderId="15" xfId="1" applyNumberFormat="1" applyFont="1" applyFill="1" applyBorder="1" applyAlignment="1">
      <alignment horizontal="center" vertical="center" wrapText="1"/>
    </xf>
    <xf numFmtId="42" fontId="10" fillId="6" borderId="3" xfId="6" applyNumberFormat="1" applyFont="1" applyFill="1" applyBorder="1" applyAlignment="1">
      <alignment horizontal="center" vertical="center" wrapText="1"/>
    </xf>
    <xf numFmtId="42" fontId="2" fillId="6" borderId="1" xfId="0" applyNumberFormat="1" applyFont="1" applyFill="1" applyBorder="1" applyAlignment="1">
      <alignment vertical="center" wrapText="1"/>
    </xf>
    <xf numFmtId="42" fontId="10" fillId="6" borderId="2" xfId="6" applyNumberFormat="1" applyFont="1" applyFill="1" applyBorder="1" applyAlignment="1">
      <alignment horizontal="center" vertical="center" wrapText="1"/>
    </xf>
    <xf numFmtId="42" fontId="2" fillId="7" borderId="12" xfId="8" applyNumberFormat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  <xf numFmtId="164" fontId="13" fillId="6" borderId="15" xfId="0" applyNumberFormat="1" applyFont="1" applyFill="1" applyBorder="1" applyAlignment="1">
      <alignment horizontal="center" vertical="center" wrapText="1"/>
    </xf>
    <xf numFmtId="0" fontId="14" fillId="6" borderId="15" xfId="6" applyFont="1" applyFill="1" applyBorder="1" applyAlignment="1">
      <alignment horizontal="right" vertical="center" wrapText="1"/>
    </xf>
    <xf numFmtId="0" fontId="13" fillId="6" borderId="15" xfId="1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vertical="center" wrapText="1"/>
    </xf>
    <xf numFmtId="167" fontId="10" fillId="6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right" vertical="center" wrapText="1"/>
    </xf>
    <xf numFmtId="2" fontId="14" fillId="6" borderId="1" xfId="1" applyNumberFormat="1" applyFont="1" applyFill="1" applyBorder="1" applyAlignment="1">
      <alignment horizontal="right" vertical="center" wrapText="1"/>
    </xf>
    <xf numFmtId="167" fontId="14" fillId="6" borderId="1" xfId="0" applyNumberFormat="1" applyFont="1" applyFill="1" applyBorder="1" applyAlignment="1">
      <alignment horizontal="center" vertical="center" wrapText="1"/>
    </xf>
    <xf numFmtId="2" fontId="13" fillId="6" borderId="1" xfId="1" applyNumberFormat="1" applyFont="1" applyFill="1" applyBorder="1" applyAlignment="1">
      <alignment horizontal="right" vertical="center" wrapText="1"/>
    </xf>
    <xf numFmtId="167" fontId="14" fillId="6" borderId="1" xfId="6" applyNumberFormat="1" applyFont="1" applyFill="1" applyBorder="1" applyAlignment="1">
      <alignment horizontal="center" vertical="center" wrapText="1"/>
    </xf>
    <xf numFmtId="167" fontId="14" fillId="6" borderId="15" xfId="6" applyNumberFormat="1" applyFont="1" applyFill="1" applyBorder="1" applyAlignment="1">
      <alignment horizontal="center" vertical="center" wrapText="1"/>
    </xf>
    <xf numFmtId="2" fontId="1" fillId="6" borderId="15" xfId="0" applyNumberFormat="1" applyFont="1" applyFill="1" applyBorder="1" applyAlignment="1">
      <alignment horizontal="right" vertical="center" wrapText="1"/>
    </xf>
    <xf numFmtId="2" fontId="14" fillId="6" borderId="15" xfId="1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1" fillId="6" borderId="0" xfId="0" applyFont="1" applyFill="1" applyAlignment="1">
      <alignment horizontal="left" vertical="center" wrapText="1"/>
    </xf>
    <xf numFmtId="1" fontId="13" fillId="6" borderId="1" xfId="6" applyNumberFormat="1" applyFont="1" applyFill="1" applyBorder="1" applyAlignment="1">
      <alignment horizontal="center" vertical="center" wrapText="1"/>
    </xf>
    <xf numFmtId="2" fontId="12" fillId="6" borderId="1" xfId="1" applyNumberFormat="1" applyFont="1" applyFill="1" applyBorder="1" applyAlignment="1">
      <alignment horizontal="center" vertical="center" wrapText="1"/>
    </xf>
    <xf numFmtId="42" fontId="1" fillId="6" borderId="0" xfId="0" applyNumberFormat="1" applyFont="1" applyFill="1" applyAlignment="1">
      <alignment vertical="center" wrapText="1"/>
    </xf>
    <xf numFmtId="0" fontId="1" fillId="6" borderId="0" xfId="0" applyFont="1" applyFill="1" applyAlignment="1">
      <alignment horizontal="center" vertical="center" wrapText="1"/>
    </xf>
    <xf numFmtId="1" fontId="1" fillId="6" borderId="0" xfId="0" applyNumberFormat="1" applyFont="1" applyFill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1" xfId="6" applyFont="1" applyFill="1" applyBorder="1" applyAlignment="1">
      <alignment horizontal="center" vertical="center" wrapText="1"/>
    </xf>
    <xf numFmtId="42" fontId="1" fillId="7" borderId="13" xfId="14" applyNumberFormat="1" applyBorder="1" applyAlignment="1">
      <alignment horizontal="center" vertical="center" wrapText="1"/>
    </xf>
    <xf numFmtId="0" fontId="1" fillId="7" borderId="12" xfId="14" applyBorder="1" applyAlignment="1">
      <alignment horizontal="center" vertical="center" wrapText="1"/>
    </xf>
    <xf numFmtId="42" fontId="1" fillId="7" borderId="12" xfId="14" applyNumberFormat="1" applyBorder="1" applyAlignment="1">
      <alignment horizontal="center" vertical="center" wrapText="1"/>
    </xf>
    <xf numFmtId="42" fontId="1" fillId="7" borderId="28" xfId="14" applyNumberFormat="1" applyBorder="1" applyAlignment="1">
      <alignment horizontal="center" vertical="center" wrapText="1"/>
    </xf>
    <xf numFmtId="42" fontId="1" fillId="7" borderId="26" xfId="14" applyNumberFormat="1" applyBorder="1" applyAlignment="1">
      <alignment horizontal="center" vertical="center" wrapText="1"/>
    </xf>
    <xf numFmtId="0" fontId="1" fillId="7" borderId="26" xfId="14" applyBorder="1" applyAlignment="1">
      <alignment horizontal="center" vertical="center" wrapText="1"/>
    </xf>
    <xf numFmtId="0" fontId="1" fillId="7" borderId="27" xfId="14" applyBorder="1" applyAlignment="1">
      <alignment horizontal="center" vertical="center" wrapText="1"/>
    </xf>
    <xf numFmtId="0" fontId="1" fillId="7" borderId="25" xfId="14" applyBorder="1" applyAlignment="1">
      <alignment horizontal="center" vertical="center" wrapText="1"/>
    </xf>
    <xf numFmtId="0" fontId="1" fillId="6" borderId="0" xfId="0" applyFont="1" applyFill="1" applyAlignment="1">
      <alignment horizontal="right" vertical="center" wrapText="1"/>
    </xf>
    <xf numFmtId="14" fontId="1" fillId="6" borderId="0" xfId="0" applyNumberFormat="1" applyFont="1" applyFill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3" fillId="11" borderId="1" xfId="6" applyFont="1" applyFill="1" applyBorder="1" applyAlignment="1">
      <alignment horizontal="left" vertical="center" wrapText="1"/>
    </xf>
    <xf numFmtId="0" fontId="15" fillId="6" borderId="29" xfId="0" applyFont="1" applyFill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center" vertical="center" wrapText="1"/>
    </xf>
    <xf numFmtId="0" fontId="15" fillId="6" borderId="31" xfId="0" applyFont="1" applyFill="1" applyBorder="1" applyAlignment="1">
      <alignment horizontal="center" vertical="center" wrapText="1"/>
    </xf>
    <xf numFmtId="2" fontId="10" fillId="6" borderId="5" xfId="0" applyNumberFormat="1" applyFont="1" applyFill="1" applyBorder="1" applyAlignment="1">
      <alignment horizontal="center" vertical="center" wrapText="1"/>
    </xf>
    <xf numFmtId="2" fontId="10" fillId="6" borderId="3" xfId="0" applyNumberFormat="1" applyFont="1" applyFill="1" applyBorder="1" applyAlignment="1">
      <alignment horizontal="center" vertical="center" wrapText="1"/>
    </xf>
    <xf numFmtId="42" fontId="10" fillId="6" borderId="6" xfId="0" applyNumberFormat="1" applyFont="1" applyFill="1" applyBorder="1" applyAlignment="1">
      <alignment horizontal="center" vertical="center" wrapText="1"/>
    </xf>
    <xf numFmtId="42" fontId="10" fillId="6" borderId="8" xfId="0" applyNumberFormat="1" applyFont="1" applyFill="1" applyBorder="1" applyAlignment="1">
      <alignment horizontal="center" vertical="center" wrapText="1"/>
    </xf>
    <xf numFmtId="1" fontId="10" fillId="6" borderId="5" xfId="0" applyNumberFormat="1" applyFont="1" applyFill="1" applyBorder="1" applyAlignment="1">
      <alignment horizontal="center" vertical="center" wrapText="1"/>
    </xf>
    <xf numFmtId="1" fontId="10" fillId="6" borderId="3" xfId="0" applyNumberFormat="1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2" fillId="6" borderId="17" xfId="6" applyFont="1" applyFill="1" applyBorder="1" applyAlignment="1">
      <alignment horizontal="center" vertical="center" wrapText="1"/>
    </xf>
    <xf numFmtId="2" fontId="10" fillId="6" borderId="32" xfId="0" applyNumberFormat="1" applyFont="1" applyFill="1" applyBorder="1" applyAlignment="1">
      <alignment horizontal="center" vertical="center" wrapText="1"/>
    </xf>
    <xf numFmtId="2" fontId="10" fillId="6" borderId="33" xfId="0" applyNumberFormat="1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left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0" fillId="6" borderId="32" xfId="0" applyFont="1" applyFill="1" applyBorder="1" applyAlignment="1">
      <alignment horizontal="center" vertical="center" wrapText="1"/>
    </xf>
    <xf numFmtId="0" fontId="10" fillId="6" borderId="33" xfId="0" applyFont="1" applyFill="1" applyBorder="1" applyAlignment="1">
      <alignment horizontal="center" vertical="center" wrapText="1"/>
    </xf>
    <xf numFmtId="42" fontId="10" fillId="6" borderId="37" xfId="0" applyNumberFormat="1" applyFont="1" applyFill="1" applyBorder="1" applyAlignment="1">
      <alignment horizontal="center" vertical="center" wrapText="1"/>
    </xf>
    <xf numFmtId="42" fontId="10" fillId="6" borderId="34" xfId="0" applyNumberFormat="1" applyFont="1" applyFill="1" applyBorder="1" applyAlignment="1">
      <alignment horizontal="center" vertical="center" wrapText="1"/>
    </xf>
    <xf numFmtId="1" fontId="10" fillId="6" borderId="32" xfId="0" applyNumberFormat="1" applyFont="1" applyFill="1" applyBorder="1" applyAlignment="1">
      <alignment horizontal="center" vertical="center" wrapText="1"/>
    </xf>
    <xf numFmtId="1" fontId="10" fillId="6" borderId="33" xfId="0" applyNumberFormat="1" applyFont="1" applyFill="1" applyBorder="1" applyAlignment="1">
      <alignment horizontal="center" vertical="center" wrapText="1"/>
    </xf>
    <xf numFmtId="0" fontId="10" fillId="6" borderId="38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0" fillId="6" borderId="40" xfId="0" applyFont="1" applyFill="1" applyBorder="1" applyAlignment="1">
      <alignment horizontal="center" vertical="center" wrapText="1"/>
    </xf>
    <xf numFmtId="0" fontId="10" fillId="6" borderId="36" xfId="0" applyFont="1" applyFill="1" applyBorder="1" applyAlignment="1">
      <alignment horizontal="center" vertical="center" wrapText="1"/>
    </xf>
    <xf numFmtId="0" fontId="10" fillId="6" borderId="39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</cellXfs>
  <cellStyles count="17">
    <cellStyle name="Heading 1 2" xfId="2" xr:uid="{00000000-0005-0000-0000-000000000000}"/>
    <cellStyle name="Heading 2 2" xfId="3" xr:uid="{00000000-0005-0000-0000-000001000000}"/>
    <cellStyle name="Heading 3 2" xfId="4" xr:uid="{00000000-0005-0000-0000-000002000000}"/>
    <cellStyle name="Hyperlink" xfId="7" builtinId="8"/>
    <cellStyle name="Normal" xfId="0" builtinId="0"/>
    <cellStyle name="Normal 2" xfId="6" xr:uid="{00000000-0005-0000-0000-000005000000}"/>
    <cellStyle name="Normal 3" xfId="1" xr:uid="{00000000-0005-0000-0000-000006000000}"/>
    <cellStyle name="Style 1" xfId="8" xr:uid="{00000000-0005-0000-0000-000007000000}"/>
    <cellStyle name="Style 1 2" xfId="14" xr:uid="{00000000-0005-0000-0000-000008000000}"/>
    <cellStyle name="Style 1 3" xfId="11" xr:uid="{00000000-0005-0000-0000-000009000000}"/>
    <cellStyle name="Style 2" xfId="9" xr:uid="{00000000-0005-0000-0000-00000A000000}"/>
    <cellStyle name="Style 2 2" xfId="15" xr:uid="{00000000-0005-0000-0000-00000B000000}"/>
    <cellStyle name="Style 2 3" xfId="12" xr:uid="{00000000-0005-0000-0000-00000C000000}"/>
    <cellStyle name="Style 3" xfId="10" xr:uid="{00000000-0005-0000-0000-00000D000000}"/>
    <cellStyle name="Style 3 2" xfId="16" xr:uid="{00000000-0005-0000-0000-00000E000000}"/>
    <cellStyle name="Style 3 3" xfId="13" xr:uid="{00000000-0005-0000-0000-00000F000000}"/>
    <cellStyle name="Title 2" xfId="5" xr:uid="{00000000-0005-0000-0000-000010000000}"/>
  </cellStyles>
  <dxfs count="3"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bottom style="medium">
          <color theme="3" tint="0.39994506668294322"/>
        </bottom>
        <vertical/>
        <horizontal/>
      </border>
    </dxf>
    <dxf>
      <font>
        <color theme="1" tint="4.9989318521683403E-2"/>
      </font>
      <border>
        <top style="thick">
          <color theme="0"/>
        </top>
        <vertical style="medium">
          <color theme="0"/>
        </vertical>
      </border>
    </dxf>
  </dxfs>
  <tableStyles count="1" defaultTableStyle="Simple Monthly Budget" defaultPivotStyle="PivotStyleMedium13">
    <tableStyle name="Simple Monthly Budget" pivot="0" count="3" xr9:uid="{00000000-0011-0000-FFFF-FFFF00000000}">
      <tableStyleElement type="wholeTable" dxfId="2"/>
      <tableStyleElement type="header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641537</xdr:colOff>
      <xdr:row>18</xdr:row>
      <xdr:rowOff>156455</xdr:rowOff>
    </xdr:from>
    <xdr:to>
      <xdr:col>7</xdr:col>
      <xdr:colOff>2064132</xdr:colOff>
      <xdr:row>30</xdr:row>
      <xdr:rowOff>66746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25114" y="5109455"/>
          <a:ext cx="3840480" cy="210836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2205777</xdr:colOff>
      <xdr:row>18</xdr:row>
      <xdr:rowOff>156393</xdr:rowOff>
    </xdr:from>
    <xdr:to>
      <xdr:col>14</xdr:col>
      <xdr:colOff>228681</xdr:colOff>
      <xdr:row>30</xdr:row>
      <xdr:rowOff>66746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107239" y="5109393"/>
          <a:ext cx="3840480" cy="210843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endParaRPr lang="en-US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indent="0"/>
          <a:endParaRPr lang="en-US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641537</xdr:colOff>
      <xdr:row>30</xdr:row>
      <xdr:rowOff>182213</xdr:rowOff>
    </xdr:from>
    <xdr:to>
      <xdr:col>7</xdr:col>
      <xdr:colOff>2064132</xdr:colOff>
      <xdr:row>44</xdr:row>
      <xdr:rowOff>22407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125114" y="7333290"/>
          <a:ext cx="3840480" cy="240461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ADDENDA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Addendum Issued: NONE </a:t>
          </a:r>
          <a:r>
            <a:rPr lang="en-US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up to Date (09/15/2014): None</a:t>
          </a:r>
          <a:endParaRPr lang="en-US" sz="16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sng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review</a:t>
          </a:r>
          <a:r>
            <a:rPr lang="en-US" sz="1600" b="1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any Addendum issued after Date 22/07/24</a:t>
          </a: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2205777</xdr:colOff>
      <xdr:row>30</xdr:row>
      <xdr:rowOff>182213</xdr:rowOff>
    </xdr:from>
    <xdr:to>
      <xdr:col>14</xdr:col>
      <xdr:colOff>228681</xdr:colOff>
      <xdr:row>44</xdr:row>
      <xdr:rowOff>22407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107239" y="7333290"/>
          <a:ext cx="3840480" cy="240461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641537</xdr:colOff>
      <xdr:row>16</xdr:row>
      <xdr:rowOff>89156</xdr:rowOff>
    </xdr:from>
    <xdr:to>
      <xdr:col>7</xdr:col>
      <xdr:colOff>2064132</xdr:colOff>
      <xdr:row>18</xdr:row>
      <xdr:rowOff>99625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25114" y="4675810"/>
          <a:ext cx="3840480" cy="37681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+mj-lt"/>
              <a:ea typeface="Verdana" pitchFamily="34" charset="0"/>
              <a:cs typeface="Verdana" pitchFamily="34" charset="0"/>
            </a:rPr>
            <a:t>OWNER</a:t>
          </a:r>
        </a:p>
      </xdr:txBody>
    </xdr:sp>
    <xdr:clientData/>
  </xdr:twoCellAnchor>
  <xdr:twoCellAnchor>
    <xdr:from>
      <xdr:col>7</xdr:col>
      <xdr:colOff>2205777</xdr:colOff>
      <xdr:row>16</xdr:row>
      <xdr:rowOff>93220</xdr:rowOff>
    </xdr:from>
    <xdr:to>
      <xdr:col>14</xdr:col>
      <xdr:colOff>228681</xdr:colOff>
      <xdr:row>18</xdr:row>
      <xdr:rowOff>99625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107239" y="4679874"/>
          <a:ext cx="3840480" cy="37275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+mj-lt"/>
            </a:rPr>
            <a:t>ARCHITECT</a:t>
          </a:r>
        </a:p>
      </xdr:txBody>
    </xdr:sp>
    <xdr:clientData/>
  </xdr:twoCellAnchor>
  <xdr:twoCellAnchor>
    <xdr:from>
      <xdr:col>2</xdr:col>
      <xdr:colOff>641537</xdr:colOff>
      <xdr:row>8</xdr:row>
      <xdr:rowOff>164546</xdr:rowOff>
    </xdr:from>
    <xdr:to>
      <xdr:col>14</xdr:col>
      <xdr:colOff>219075</xdr:colOff>
      <xdr:row>12</xdr:row>
      <xdr:rowOff>154360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79687" y="3307796"/>
          <a:ext cx="7464238" cy="71371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641537</xdr:colOff>
      <xdr:row>0</xdr:row>
      <xdr:rowOff>171679</xdr:rowOff>
    </xdr:from>
    <xdr:to>
      <xdr:col>14</xdr:col>
      <xdr:colOff>209550</xdr:colOff>
      <xdr:row>8</xdr:row>
      <xdr:rowOff>40266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79687" y="1809979"/>
          <a:ext cx="7454713" cy="137353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 b="1">
              <a:solidFill>
                <a:sysClr val="windowText" lastClr="000000"/>
              </a:solidFill>
            </a:rPr>
            <a:t>SPRING CREEK</a:t>
          </a:r>
        </a:p>
      </xdr:txBody>
    </xdr:sp>
    <xdr:clientData/>
  </xdr:twoCellAnchor>
  <xdr:twoCellAnchor>
    <xdr:from>
      <xdr:col>7</xdr:col>
      <xdr:colOff>2809875</xdr:colOff>
      <xdr:row>0</xdr:row>
      <xdr:rowOff>0</xdr:rowOff>
    </xdr:from>
    <xdr:to>
      <xdr:col>14</xdr:col>
      <xdr:colOff>209550</xdr:colOff>
      <xdr:row>0</xdr:row>
      <xdr:rowOff>40416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638800" y="429209"/>
          <a:ext cx="2895600" cy="124950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2809875</xdr:colOff>
      <xdr:row>0</xdr:row>
      <xdr:rowOff>0</xdr:rowOff>
    </xdr:from>
    <xdr:to>
      <xdr:col>14</xdr:col>
      <xdr:colOff>209550</xdr:colOff>
      <xdr:row>0</xdr:row>
      <xdr:rowOff>40416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819775" y="419684"/>
          <a:ext cx="2895600" cy="124950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2038350</xdr:colOff>
      <xdr:row>0</xdr:row>
      <xdr:rowOff>0</xdr:rowOff>
    </xdr:from>
    <xdr:to>
      <xdr:col>14</xdr:col>
      <xdr:colOff>209551</xdr:colOff>
      <xdr:row>0</xdr:row>
      <xdr:rowOff>95249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048250" y="95249"/>
          <a:ext cx="3667126" cy="162877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br>
            <a:rPr lang="en-US" sz="2000">
              <a:solidFill>
                <a:sysClr val="windowText" lastClr="000000"/>
              </a:solidFill>
            </a:rPr>
          </a:br>
          <a:endParaRPr lang="en-US" sz="20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641537</xdr:colOff>
      <xdr:row>17</xdr:row>
      <xdr:rowOff>156455</xdr:rowOff>
    </xdr:from>
    <xdr:to>
      <xdr:col>6</xdr:col>
      <xdr:colOff>2064132</xdr:colOff>
      <xdr:row>29</xdr:row>
      <xdr:rowOff>66746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2162" y="5299955"/>
          <a:ext cx="2432245" cy="219629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2205777</xdr:colOff>
      <xdr:row>17</xdr:row>
      <xdr:rowOff>156393</xdr:rowOff>
    </xdr:from>
    <xdr:to>
      <xdr:col>13</xdr:col>
      <xdr:colOff>228681</xdr:colOff>
      <xdr:row>29</xdr:row>
      <xdr:rowOff>66746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263177" y="5299893"/>
          <a:ext cx="3890304" cy="2196353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endParaRPr lang="en-US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indent="0"/>
          <a:endParaRPr lang="en-US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641537</xdr:colOff>
      <xdr:row>29</xdr:row>
      <xdr:rowOff>182213</xdr:rowOff>
    </xdr:from>
    <xdr:to>
      <xdr:col>6</xdr:col>
      <xdr:colOff>2064132</xdr:colOff>
      <xdr:row>43</xdr:row>
      <xdr:rowOff>22407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32162" y="7611713"/>
          <a:ext cx="2432245" cy="250719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ADDENDA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Addendum Issued: NONE </a:t>
          </a:r>
          <a:r>
            <a:rPr lang="en-US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up to Date (09/15/2014): None</a:t>
          </a:r>
          <a:endParaRPr lang="en-US" sz="16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sng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review</a:t>
          </a:r>
          <a:r>
            <a:rPr lang="en-US" sz="1600" b="1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any Addendum issued after Date 22/07/24</a:t>
          </a: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2205777</xdr:colOff>
      <xdr:row>29</xdr:row>
      <xdr:rowOff>182213</xdr:rowOff>
    </xdr:from>
    <xdr:to>
      <xdr:col>13</xdr:col>
      <xdr:colOff>228681</xdr:colOff>
      <xdr:row>43</xdr:row>
      <xdr:rowOff>22407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263177" y="7611713"/>
          <a:ext cx="3890304" cy="250719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641537</xdr:colOff>
      <xdr:row>15</xdr:row>
      <xdr:rowOff>89156</xdr:rowOff>
    </xdr:from>
    <xdr:to>
      <xdr:col>6</xdr:col>
      <xdr:colOff>2064132</xdr:colOff>
      <xdr:row>17</xdr:row>
      <xdr:rowOff>99625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832162" y="4851656"/>
          <a:ext cx="2432245" cy="39146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+mj-lt"/>
              <a:ea typeface="Verdana" pitchFamily="34" charset="0"/>
              <a:cs typeface="Verdana" pitchFamily="34" charset="0"/>
            </a:rPr>
            <a:t>OWNER</a:t>
          </a:r>
        </a:p>
      </xdr:txBody>
    </xdr:sp>
    <xdr:clientData/>
  </xdr:twoCellAnchor>
  <xdr:twoCellAnchor>
    <xdr:from>
      <xdr:col>6</xdr:col>
      <xdr:colOff>2205777</xdr:colOff>
      <xdr:row>15</xdr:row>
      <xdr:rowOff>93220</xdr:rowOff>
    </xdr:from>
    <xdr:to>
      <xdr:col>13</xdr:col>
      <xdr:colOff>228681</xdr:colOff>
      <xdr:row>17</xdr:row>
      <xdr:rowOff>99625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263177" y="4855720"/>
          <a:ext cx="3890304" cy="38740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+mj-lt"/>
            </a:rPr>
            <a:t>ARCHITECT</a:t>
          </a:r>
        </a:p>
      </xdr:txBody>
    </xdr:sp>
    <xdr:clientData/>
  </xdr:twoCellAnchor>
  <xdr:twoCellAnchor>
    <xdr:from>
      <xdr:col>2</xdr:col>
      <xdr:colOff>641537</xdr:colOff>
      <xdr:row>7</xdr:row>
      <xdr:rowOff>164546</xdr:rowOff>
    </xdr:from>
    <xdr:to>
      <xdr:col>13</xdr:col>
      <xdr:colOff>219075</xdr:colOff>
      <xdr:row>11</xdr:row>
      <xdr:rowOff>154360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832162" y="3403046"/>
          <a:ext cx="6311713" cy="75181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641537</xdr:colOff>
      <xdr:row>0</xdr:row>
      <xdr:rowOff>0</xdr:rowOff>
    </xdr:from>
    <xdr:to>
      <xdr:col>13</xdr:col>
      <xdr:colOff>209550</xdr:colOff>
      <xdr:row>7</xdr:row>
      <xdr:rowOff>40266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832162" y="1886179"/>
          <a:ext cx="6302188" cy="139258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 b="1">
              <a:solidFill>
                <a:sysClr val="windowText" lastClr="000000"/>
              </a:solidFill>
            </a:rPr>
            <a:t>SPRING CREEK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641537</xdr:colOff>
      <xdr:row>18</xdr:row>
      <xdr:rowOff>156455</xdr:rowOff>
    </xdr:from>
    <xdr:to>
      <xdr:col>5</xdr:col>
      <xdr:colOff>2064132</xdr:colOff>
      <xdr:row>30</xdr:row>
      <xdr:rowOff>66746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27312" y="5080880"/>
          <a:ext cx="5994595" cy="208199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2205777</xdr:colOff>
      <xdr:row>18</xdr:row>
      <xdr:rowOff>156393</xdr:rowOff>
    </xdr:from>
    <xdr:to>
      <xdr:col>12</xdr:col>
      <xdr:colOff>228681</xdr:colOff>
      <xdr:row>30</xdr:row>
      <xdr:rowOff>66746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263552" y="5080818"/>
          <a:ext cx="4699929" cy="2082053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endParaRPr lang="en-US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indent="0"/>
          <a:endParaRPr lang="en-US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641537</xdr:colOff>
      <xdr:row>30</xdr:row>
      <xdr:rowOff>182213</xdr:rowOff>
    </xdr:from>
    <xdr:to>
      <xdr:col>5</xdr:col>
      <xdr:colOff>2064132</xdr:colOff>
      <xdr:row>44</xdr:row>
      <xdr:rowOff>22407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127312" y="7278338"/>
          <a:ext cx="5994595" cy="237384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ADDENDA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Addendum Issued: NONE </a:t>
          </a:r>
          <a:r>
            <a:rPr lang="en-US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up to Date (09/15/2014): None</a:t>
          </a:r>
          <a:endParaRPr lang="en-US" sz="16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sng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review</a:t>
          </a:r>
          <a:r>
            <a:rPr lang="en-US" sz="1600" b="1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any Addendum issued after Date 22/07/24</a:t>
          </a: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2205777</xdr:colOff>
      <xdr:row>30</xdr:row>
      <xdr:rowOff>182213</xdr:rowOff>
    </xdr:from>
    <xdr:to>
      <xdr:col>12</xdr:col>
      <xdr:colOff>228681</xdr:colOff>
      <xdr:row>44</xdr:row>
      <xdr:rowOff>22407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7263552" y="7278338"/>
          <a:ext cx="4699929" cy="237384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641537</xdr:colOff>
      <xdr:row>16</xdr:row>
      <xdr:rowOff>89156</xdr:rowOff>
    </xdr:from>
    <xdr:to>
      <xdr:col>5</xdr:col>
      <xdr:colOff>2064132</xdr:colOff>
      <xdr:row>18</xdr:row>
      <xdr:rowOff>99625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127312" y="4651631"/>
          <a:ext cx="5994595" cy="37241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+mj-lt"/>
              <a:ea typeface="Verdana" pitchFamily="34" charset="0"/>
              <a:cs typeface="Verdana" pitchFamily="34" charset="0"/>
            </a:rPr>
            <a:t>OWNER</a:t>
          </a:r>
        </a:p>
      </xdr:txBody>
    </xdr:sp>
    <xdr:clientData/>
  </xdr:twoCellAnchor>
  <xdr:twoCellAnchor>
    <xdr:from>
      <xdr:col>5</xdr:col>
      <xdr:colOff>2205777</xdr:colOff>
      <xdr:row>16</xdr:row>
      <xdr:rowOff>93220</xdr:rowOff>
    </xdr:from>
    <xdr:to>
      <xdr:col>12</xdr:col>
      <xdr:colOff>228681</xdr:colOff>
      <xdr:row>18</xdr:row>
      <xdr:rowOff>99625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7263552" y="4655695"/>
          <a:ext cx="4699929" cy="36835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+mj-lt"/>
            </a:rPr>
            <a:t>ARCHITECT</a:t>
          </a:r>
        </a:p>
      </xdr:txBody>
    </xdr:sp>
    <xdr:clientData/>
  </xdr:twoCellAnchor>
  <xdr:twoCellAnchor>
    <xdr:from>
      <xdr:col>2</xdr:col>
      <xdr:colOff>641537</xdr:colOff>
      <xdr:row>8</xdr:row>
      <xdr:rowOff>164546</xdr:rowOff>
    </xdr:from>
    <xdr:to>
      <xdr:col>12</xdr:col>
      <xdr:colOff>219075</xdr:colOff>
      <xdr:row>12</xdr:row>
      <xdr:rowOff>154360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127312" y="3269696"/>
          <a:ext cx="10826563" cy="71371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641537</xdr:colOff>
      <xdr:row>0</xdr:row>
      <xdr:rowOff>171679</xdr:rowOff>
    </xdr:from>
    <xdr:to>
      <xdr:col>12</xdr:col>
      <xdr:colOff>209550</xdr:colOff>
      <xdr:row>8</xdr:row>
      <xdr:rowOff>40266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127312" y="1800454"/>
          <a:ext cx="10817038" cy="1344962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 b="1">
              <a:solidFill>
                <a:sysClr val="windowText" lastClr="000000"/>
              </a:solidFill>
            </a:rPr>
            <a:t>SPRING CREEK</a:t>
          </a:r>
        </a:p>
      </xdr:txBody>
    </xdr:sp>
    <xdr:clientData/>
  </xdr:twoCellAnchor>
  <xdr:twoCellAnchor>
    <xdr:from>
      <xdr:col>5</xdr:col>
      <xdr:colOff>2809875</xdr:colOff>
      <xdr:row>0</xdr:row>
      <xdr:rowOff>0</xdr:rowOff>
    </xdr:from>
    <xdr:to>
      <xdr:col>12</xdr:col>
      <xdr:colOff>209550</xdr:colOff>
      <xdr:row>0</xdr:row>
      <xdr:rowOff>40416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7867650" y="419684"/>
          <a:ext cx="4076700" cy="124950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2809875</xdr:colOff>
      <xdr:row>0</xdr:row>
      <xdr:rowOff>0</xdr:rowOff>
    </xdr:from>
    <xdr:to>
      <xdr:col>12</xdr:col>
      <xdr:colOff>209550</xdr:colOff>
      <xdr:row>0</xdr:row>
      <xdr:rowOff>40416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7867650" y="419684"/>
          <a:ext cx="4076700" cy="124950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2038350</xdr:colOff>
      <xdr:row>0</xdr:row>
      <xdr:rowOff>0</xdr:rowOff>
    </xdr:from>
    <xdr:to>
      <xdr:col>12</xdr:col>
      <xdr:colOff>209551</xdr:colOff>
      <xdr:row>0</xdr:row>
      <xdr:rowOff>95249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7096125" y="95249"/>
          <a:ext cx="4848226" cy="162877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br>
            <a:rPr lang="en-US" sz="2000">
              <a:solidFill>
                <a:sysClr val="windowText" lastClr="000000"/>
              </a:solidFill>
            </a:rPr>
          </a:br>
          <a:endParaRPr lang="en-US" sz="20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109"/>
  <sheetViews>
    <sheetView showGridLines="0" tabSelected="1" view="pageBreakPreview" zoomScale="85" zoomScaleNormal="85" zoomScaleSheetLayoutView="85" workbookViewId="0">
      <selection activeCell="H82" sqref="H82"/>
    </sheetView>
  </sheetViews>
  <sheetFormatPr defaultColWidth="9.109375" defaultRowHeight="13.8" x14ac:dyDescent="0.3"/>
  <cols>
    <col min="1" max="1" width="2.88671875" style="8" customWidth="1"/>
    <col min="2" max="2" width="4.44140625" style="11" bestFit="1" customWidth="1"/>
    <col min="3" max="3" width="10.88671875" style="11" customWidth="1"/>
    <col min="4" max="6" width="15" style="11" customWidth="1"/>
    <col min="7" max="7" width="12.6640625" style="11" customWidth="1"/>
    <col min="8" max="8" width="52.6640625" style="8" customWidth="1"/>
    <col min="9" max="9" width="8.88671875" style="34" customWidth="1"/>
    <col min="10" max="10" width="11.44140625" style="11" hidden="1" customWidth="1"/>
    <col min="11" max="11" width="9" style="11" customWidth="1"/>
    <col min="12" max="12" width="9.6640625" style="11" customWidth="1"/>
    <col min="13" max="13" width="9.88671875" style="11" customWidth="1"/>
    <col min="14" max="14" width="10" style="11" customWidth="1"/>
    <col min="15" max="15" width="12.44140625" style="55" customWidth="1"/>
    <col min="16" max="16" width="13.88671875" style="8" customWidth="1"/>
    <col min="17" max="17" width="13.33203125" style="8" customWidth="1"/>
    <col min="18" max="18" width="11.6640625" style="8" customWidth="1"/>
    <col min="19" max="16384" width="9.109375" style="8"/>
  </cols>
  <sheetData>
    <row r="2" spans="2:14" x14ac:dyDescent="0.3">
      <c r="B2" s="9"/>
      <c r="C2" s="9"/>
      <c r="D2" s="9"/>
      <c r="E2" s="9"/>
      <c r="F2" s="9"/>
      <c r="G2" s="9"/>
      <c r="H2" s="10"/>
      <c r="I2" s="35"/>
      <c r="J2" s="9"/>
      <c r="K2" s="9"/>
      <c r="L2" s="9"/>
      <c r="M2" s="9"/>
      <c r="N2" s="9"/>
    </row>
    <row r="3" spans="2:14" x14ac:dyDescent="0.3">
      <c r="B3" s="9"/>
      <c r="C3" s="9"/>
      <c r="D3" s="9"/>
      <c r="E3" s="9"/>
      <c r="F3" s="9"/>
      <c r="G3" s="9"/>
      <c r="H3" s="10"/>
      <c r="I3" s="35"/>
      <c r="J3" s="9"/>
      <c r="K3" s="9"/>
      <c r="L3" s="9"/>
      <c r="M3" s="9"/>
      <c r="N3" s="9"/>
    </row>
    <row r="4" spans="2:14" x14ac:dyDescent="0.3">
      <c r="B4" s="9"/>
      <c r="C4" s="9"/>
      <c r="D4" s="9"/>
      <c r="E4" s="9"/>
      <c r="F4" s="9"/>
      <c r="G4" s="9"/>
      <c r="H4" s="10"/>
      <c r="I4" s="35"/>
      <c r="J4" s="9"/>
      <c r="K4" s="9"/>
      <c r="L4" s="9"/>
      <c r="M4" s="9"/>
      <c r="N4" s="9"/>
    </row>
    <row r="7" spans="2:14" ht="14.25" customHeight="1" x14ac:dyDescent="0.3">
      <c r="H7" s="10"/>
    </row>
    <row r="8" spans="2:14" ht="14.25" customHeight="1" x14ac:dyDescent="0.3"/>
    <row r="9" spans="2:14" ht="14.25" customHeight="1" x14ac:dyDescent="0.3"/>
    <row r="10" spans="2:14" ht="14.25" customHeight="1" x14ac:dyDescent="0.3"/>
    <row r="11" spans="2:14" ht="14.25" customHeight="1" x14ac:dyDescent="0.3">
      <c r="H11" s="12"/>
    </row>
    <row r="12" spans="2:14" ht="14.25" customHeight="1" x14ac:dyDescent="0.3">
      <c r="H12" s="12"/>
    </row>
    <row r="13" spans="2:14" ht="14.25" customHeight="1" x14ac:dyDescent="0.3">
      <c r="H13" s="12"/>
    </row>
    <row r="14" spans="2:14" ht="14.25" customHeight="1" x14ac:dyDescent="0.3">
      <c r="H14" s="12"/>
    </row>
    <row r="15" spans="2:14" ht="15" customHeight="1" x14ac:dyDescent="0.3">
      <c r="H15" s="12"/>
    </row>
    <row r="46" spans="4:8" x14ac:dyDescent="0.3">
      <c r="D46" s="13" t="s">
        <v>13</v>
      </c>
      <c r="E46" s="139">
        <v>-3174</v>
      </c>
      <c r="F46" s="139"/>
      <c r="G46" s="139"/>
      <c r="H46" s="139"/>
    </row>
    <row r="47" spans="4:8" x14ac:dyDescent="0.3">
      <c r="D47" s="120"/>
      <c r="E47" s="14"/>
      <c r="F47" s="14"/>
    </row>
    <row r="48" spans="4:8" x14ac:dyDescent="0.3">
      <c r="D48" s="15" t="s">
        <v>11</v>
      </c>
      <c r="E48" s="139" t="s">
        <v>10</v>
      </c>
      <c r="F48" s="139"/>
      <c r="G48" s="139"/>
      <c r="H48" s="139"/>
    </row>
    <row r="53" spans="2:18" ht="14.4" thickBot="1" x14ac:dyDescent="0.35"/>
    <row r="54" spans="2:18" ht="13.95" customHeight="1" x14ac:dyDescent="0.3">
      <c r="B54" s="140" t="s">
        <v>0</v>
      </c>
      <c r="C54" s="142" t="s">
        <v>9</v>
      </c>
      <c r="D54" s="134" t="s">
        <v>74</v>
      </c>
      <c r="E54" s="134" t="s">
        <v>35</v>
      </c>
      <c r="F54" s="134" t="s">
        <v>36</v>
      </c>
      <c r="G54" s="134" t="s">
        <v>37</v>
      </c>
      <c r="H54" s="134" t="s">
        <v>8</v>
      </c>
      <c r="I54" s="132" t="s">
        <v>1</v>
      </c>
      <c r="J54" s="134" t="s">
        <v>6</v>
      </c>
      <c r="K54" s="134" t="s">
        <v>12</v>
      </c>
      <c r="L54" s="134" t="s">
        <v>23</v>
      </c>
      <c r="M54" s="134"/>
      <c r="N54" s="134"/>
      <c r="O54" s="137" t="s">
        <v>27</v>
      </c>
      <c r="P54" s="137" t="s">
        <v>30</v>
      </c>
      <c r="Q54" s="128" t="s">
        <v>31</v>
      </c>
      <c r="R54" s="130" t="s">
        <v>24</v>
      </c>
    </row>
    <row r="55" spans="2:18" ht="28.2" thickBot="1" x14ac:dyDescent="0.35">
      <c r="B55" s="141"/>
      <c r="C55" s="143"/>
      <c r="D55" s="135"/>
      <c r="E55" s="135"/>
      <c r="F55" s="135"/>
      <c r="G55" s="135"/>
      <c r="H55" s="135"/>
      <c r="I55" s="133"/>
      <c r="J55" s="135"/>
      <c r="K55" s="135"/>
      <c r="L55" s="71" t="s">
        <v>25</v>
      </c>
      <c r="M55" s="71" t="s">
        <v>29</v>
      </c>
      <c r="N55" s="78" t="s">
        <v>28</v>
      </c>
      <c r="O55" s="138"/>
      <c r="P55" s="138"/>
      <c r="Q55" s="129"/>
      <c r="R55" s="131"/>
    </row>
    <row r="56" spans="2:18" x14ac:dyDescent="0.3">
      <c r="B56" s="72"/>
      <c r="C56" s="73"/>
      <c r="D56" s="73"/>
      <c r="E56" s="73"/>
      <c r="F56" s="73"/>
      <c r="G56" s="4"/>
      <c r="H56" s="3" t="s">
        <v>4</v>
      </c>
      <c r="I56" s="75"/>
      <c r="J56" s="73"/>
      <c r="K56" s="73"/>
      <c r="L56" s="73"/>
      <c r="M56" s="73"/>
      <c r="N56" s="73"/>
      <c r="O56" s="76"/>
      <c r="P56" s="76"/>
      <c r="Q56" s="76"/>
      <c r="R56" s="77"/>
    </row>
    <row r="57" spans="2:18" x14ac:dyDescent="0.3">
      <c r="B57" s="51" t="str">
        <f>IF(TRIM(I57)&lt;&gt;"",COUNTA($I$57:I57)&amp;"","")</f>
        <v>1</v>
      </c>
      <c r="C57" s="18"/>
      <c r="D57" s="18"/>
      <c r="E57" s="18"/>
      <c r="F57" s="18"/>
      <c r="G57" s="62"/>
      <c r="H57" s="17" t="s">
        <v>7</v>
      </c>
      <c r="I57" s="37">
        <v>1</v>
      </c>
      <c r="J57" s="52"/>
      <c r="K57" s="18" t="s">
        <v>2</v>
      </c>
      <c r="L57" s="63"/>
      <c r="M57" s="63"/>
      <c r="N57" s="64"/>
      <c r="O57" s="79"/>
      <c r="P57" s="63"/>
      <c r="Q57" s="64"/>
      <c r="R57" s="65"/>
    </row>
    <row r="58" spans="2:18" x14ac:dyDescent="0.3">
      <c r="B58" s="51" t="str">
        <f>IF(TRIM(I58)&lt;&gt;"",COUNTA($I$57:I58)&amp;"","")</f>
        <v>2</v>
      </c>
      <c r="C58" s="18"/>
      <c r="D58" s="18"/>
      <c r="E58" s="18"/>
      <c r="F58" s="18"/>
      <c r="G58" s="62"/>
      <c r="H58" s="17" t="s">
        <v>18</v>
      </c>
      <c r="I58" s="37">
        <v>1</v>
      </c>
      <c r="J58" s="66"/>
      <c r="K58" s="18" t="s">
        <v>2</v>
      </c>
      <c r="L58" s="63"/>
      <c r="M58" s="63"/>
      <c r="N58" s="64"/>
      <c r="O58" s="79"/>
      <c r="P58" s="63"/>
      <c r="Q58" s="64"/>
      <c r="R58" s="65"/>
    </row>
    <row r="59" spans="2:18" s="27" customFormat="1" x14ac:dyDescent="0.3">
      <c r="B59" s="51" t="str">
        <f>IF(TRIM(I59)&lt;&gt;"",COUNTA($I$57:I59)&amp;"","")</f>
        <v>3</v>
      </c>
      <c r="C59" s="18"/>
      <c r="D59" s="18"/>
      <c r="E59" s="18"/>
      <c r="F59" s="18"/>
      <c r="G59" s="62"/>
      <c r="H59" s="17" t="s">
        <v>3</v>
      </c>
      <c r="I59" s="37">
        <v>1</v>
      </c>
      <c r="J59" s="67"/>
      <c r="K59" s="18" t="s">
        <v>2</v>
      </c>
      <c r="L59" s="63"/>
      <c r="M59" s="63"/>
      <c r="N59" s="64"/>
      <c r="O59" s="79"/>
      <c r="P59" s="63"/>
      <c r="Q59" s="64"/>
      <c r="R59" s="65"/>
    </row>
    <row r="60" spans="2:18" x14ac:dyDescent="0.3">
      <c r="B60" s="51" t="str">
        <f>IF(TRIM(I60)&lt;&gt;"",COUNTA($I$57:I60)&amp;"","")</f>
        <v>4</v>
      </c>
      <c r="C60" s="18"/>
      <c r="D60" s="18"/>
      <c r="E60" s="18"/>
      <c r="F60" s="18"/>
      <c r="G60" s="62"/>
      <c r="H60" s="17" t="s">
        <v>19</v>
      </c>
      <c r="I60" s="37">
        <v>1</v>
      </c>
      <c r="J60" s="67"/>
      <c r="K60" s="18" t="s">
        <v>2</v>
      </c>
      <c r="L60" s="63"/>
      <c r="M60" s="63"/>
      <c r="N60" s="64"/>
      <c r="O60" s="79"/>
      <c r="P60" s="63"/>
      <c r="Q60" s="64"/>
      <c r="R60" s="65"/>
    </row>
    <row r="61" spans="2:18" x14ac:dyDescent="0.3">
      <c r="B61" s="51" t="str">
        <f>IF(TRIM(I61)&lt;&gt;"",COUNTA($I$57:I61)&amp;"","")</f>
        <v>5</v>
      </c>
      <c r="C61" s="18"/>
      <c r="D61" s="18"/>
      <c r="E61" s="18"/>
      <c r="F61" s="18"/>
      <c r="G61" s="62"/>
      <c r="H61" s="17" t="s">
        <v>20</v>
      </c>
      <c r="I61" s="37">
        <v>1</v>
      </c>
      <c r="J61" s="67"/>
      <c r="K61" s="18" t="s">
        <v>2</v>
      </c>
      <c r="L61" s="63"/>
      <c r="M61" s="63"/>
      <c r="N61" s="64"/>
      <c r="O61" s="79"/>
      <c r="P61" s="63"/>
      <c r="Q61" s="64"/>
      <c r="R61" s="65"/>
    </row>
    <row r="62" spans="2:18" x14ac:dyDescent="0.3">
      <c r="B62" s="51" t="str">
        <f>IF(TRIM(I62)&lt;&gt;"",COUNTA($I$57:I62)&amp;"","")</f>
        <v>6</v>
      </c>
      <c r="C62" s="18"/>
      <c r="D62" s="18"/>
      <c r="E62" s="18"/>
      <c r="F62" s="18"/>
      <c r="G62" s="62"/>
      <c r="H62" s="17" t="s">
        <v>21</v>
      </c>
      <c r="I62" s="37">
        <v>1</v>
      </c>
      <c r="J62" s="67"/>
      <c r="K62" s="18" t="s">
        <v>2</v>
      </c>
      <c r="L62" s="63"/>
      <c r="M62" s="63"/>
      <c r="N62" s="64"/>
      <c r="O62" s="79"/>
      <c r="P62" s="63"/>
      <c r="Q62" s="64"/>
      <c r="R62" s="65"/>
    </row>
    <row r="63" spans="2:18" x14ac:dyDescent="0.3">
      <c r="B63" s="51" t="str">
        <f>IF(TRIM(I63)&lt;&gt;"",COUNTA($I$57:I63)&amp;"","")</f>
        <v>7</v>
      </c>
      <c r="C63" s="18"/>
      <c r="D63" s="18"/>
      <c r="E63" s="18"/>
      <c r="F63" s="18"/>
      <c r="G63" s="62"/>
      <c r="H63" s="17" t="s">
        <v>22</v>
      </c>
      <c r="I63" s="37">
        <v>1</v>
      </c>
      <c r="J63" s="67"/>
      <c r="K63" s="18" t="s">
        <v>2</v>
      </c>
      <c r="L63" s="63"/>
      <c r="M63" s="63"/>
      <c r="N63" s="64"/>
      <c r="O63" s="79"/>
      <c r="P63" s="63"/>
      <c r="Q63" s="64"/>
      <c r="R63" s="65"/>
    </row>
    <row r="64" spans="2:18" x14ac:dyDescent="0.3">
      <c r="B64" s="51" t="str">
        <f>IF(TRIM(I64)&lt;&gt;"",COUNTA($I$57:I64)&amp;"","")</f>
        <v>8</v>
      </c>
      <c r="C64" s="18"/>
      <c r="D64" s="18"/>
      <c r="E64" s="18"/>
      <c r="F64" s="18"/>
      <c r="G64" s="62"/>
      <c r="H64" s="17" t="s">
        <v>14</v>
      </c>
      <c r="I64" s="37">
        <v>1</v>
      </c>
      <c r="J64" s="67"/>
      <c r="K64" s="18" t="s">
        <v>2</v>
      </c>
      <c r="L64" s="63"/>
      <c r="M64" s="63"/>
      <c r="N64" s="64"/>
      <c r="O64" s="79"/>
      <c r="P64" s="63"/>
      <c r="Q64" s="64"/>
      <c r="R64" s="65"/>
    </row>
    <row r="65" spans="2:18" ht="14.4" thickBot="1" x14ac:dyDescent="0.35">
      <c r="B65" s="51" t="str">
        <f>IF(TRIM(I65)&lt;&gt;"",COUNTA($I$57:I65)&amp;"","")</f>
        <v/>
      </c>
      <c r="C65" s="48"/>
      <c r="D65" s="48"/>
      <c r="E65" s="48"/>
      <c r="F65" s="48"/>
      <c r="G65" s="3"/>
      <c r="H65" s="21" t="s">
        <v>5</v>
      </c>
      <c r="I65" s="38"/>
      <c r="J65" s="22"/>
      <c r="K65" s="22"/>
      <c r="L65" s="23"/>
      <c r="M65" s="23"/>
      <c r="N65" s="23"/>
      <c r="O65" s="80"/>
      <c r="P65" s="23"/>
      <c r="Q65" s="23"/>
      <c r="R65" s="68"/>
    </row>
    <row r="66" spans="2:18" x14ac:dyDescent="0.3">
      <c r="B66" s="51" t="str">
        <f>IF(TRIM(I66)&lt;&gt;"",COUNTA($I$57:I66)&amp;"","")</f>
        <v/>
      </c>
      <c r="C66" s="48"/>
      <c r="D66" s="48"/>
      <c r="E66" s="48"/>
      <c r="F66" s="48"/>
      <c r="G66" s="3"/>
      <c r="H66" s="3"/>
      <c r="I66" s="39"/>
      <c r="J66" s="24"/>
      <c r="K66" s="24"/>
      <c r="L66" s="25"/>
      <c r="M66" s="25"/>
      <c r="N66" s="25"/>
      <c r="O66" s="81"/>
      <c r="P66" s="25"/>
      <c r="Q66" s="25"/>
      <c r="R66" s="69"/>
    </row>
    <row r="67" spans="2:18" x14ac:dyDescent="0.3">
      <c r="B67" s="51" t="str">
        <f>IF(TRIM(I67)&lt;&gt;"",COUNTA($I$57:I67)&amp;"","")</f>
        <v/>
      </c>
      <c r="C67" s="48"/>
      <c r="D67" s="48"/>
      <c r="E67" s="48"/>
      <c r="F67" s="48"/>
      <c r="G67" s="3"/>
      <c r="H67" s="3"/>
      <c r="I67" s="40"/>
      <c r="J67" s="3"/>
      <c r="K67" s="3"/>
      <c r="L67" s="26"/>
      <c r="M67" s="26"/>
      <c r="N67" s="26"/>
      <c r="O67" s="82"/>
      <c r="P67" s="26"/>
      <c r="Q67" s="26"/>
      <c r="R67" s="70"/>
    </row>
    <row r="68" spans="2:18" x14ac:dyDescent="0.3">
      <c r="B68" s="51" t="str">
        <f>IF(TRIM(I68)&lt;&gt;"",COUNTA($I$57:I68)&amp;"","")</f>
        <v/>
      </c>
      <c r="C68" s="16"/>
      <c r="D68" s="16"/>
      <c r="E68" s="16"/>
      <c r="F68" s="16"/>
      <c r="G68" s="16"/>
      <c r="H68" s="123" t="s">
        <v>8</v>
      </c>
      <c r="I68" s="41"/>
      <c r="J68" s="16"/>
      <c r="K68" s="16"/>
      <c r="L68" s="16"/>
      <c r="M68" s="16"/>
      <c r="N68" s="16"/>
      <c r="O68" s="87"/>
      <c r="P68" s="16"/>
      <c r="Q68" s="16"/>
      <c r="R68" s="56"/>
    </row>
    <row r="69" spans="2:18" ht="27.6" x14ac:dyDescent="0.3">
      <c r="B69" s="51" t="str">
        <f>IF(TRIM(I69)&lt;&gt;"",COUNTA($I$57:I69)&amp;"","")</f>
        <v>9</v>
      </c>
      <c r="C69" s="136"/>
      <c r="D69" s="105" t="s">
        <v>38</v>
      </c>
      <c r="E69" s="105" t="s">
        <v>39</v>
      </c>
      <c r="F69" s="105" t="s">
        <v>40</v>
      </c>
      <c r="G69" s="48" t="s">
        <v>41</v>
      </c>
      <c r="H69" s="17" t="s">
        <v>42</v>
      </c>
      <c r="I69" s="106">
        <f t="shared" ref="I69:I99" si="0">ROUND(J69,0)</f>
        <v>2</v>
      </c>
      <c r="J69" s="66">
        <v>1.66</v>
      </c>
      <c r="K69" s="18" t="s">
        <v>33</v>
      </c>
      <c r="L69" s="20"/>
      <c r="M69" s="20"/>
      <c r="N69" s="32"/>
      <c r="O69" s="83"/>
      <c r="P69" s="20"/>
      <c r="Q69" s="32"/>
      <c r="R69" s="57"/>
    </row>
    <row r="70" spans="2:18" ht="41.4" x14ac:dyDescent="0.3">
      <c r="B70" s="51" t="str">
        <f>IF(TRIM(I70)&lt;&gt;"",COUNTA($I$57:I70)&amp;"","")</f>
        <v>10</v>
      </c>
      <c r="C70" s="136"/>
      <c r="D70" s="105" t="s">
        <v>38</v>
      </c>
      <c r="E70" s="105">
        <v>80</v>
      </c>
      <c r="F70" s="105" t="s">
        <v>43</v>
      </c>
      <c r="G70" s="48" t="s">
        <v>44</v>
      </c>
      <c r="H70" s="17" t="s">
        <v>45</v>
      </c>
      <c r="I70" s="106">
        <f t="shared" si="0"/>
        <v>54</v>
      </c>
      <c r="J70" s="66">
        <v>54</v>
      </c>
      <c r="K70" s="18" t="s">
        <v>33</v>
      </c>
      <c r="L70" s="20"/>
      <c r="M70" s="20"/>
      <c r="N70" s="32"/>
      <c r="O70" s="83"/>
      <c r="P70" s="20"/>
      <c r="Q70" s="32"/>
      <c r="R70" s="57"/>
    </row>
    <row r="71" spans="2:18" ht="41.4" x14ac:dyDescent="0.3">
      <c r="B71" s="51" t="str">
        <f>IF(TRIM(I71)&lt;&gt;"",COUNTA($I$57:I71)&amp;"","")</f>
        <v>11</v>
      </c>
      <c r="C71" s="136"/>
      <c r="D71" s="105" t="s">
        <v>46</v>
      </c>
      <c r="E71" s="105">
        <v>80</v>
      </c>
      <c r="F71" s="105" t="s">
        <v>43</v>
      </c>
      <c r="G71" s="48" t="s">
        <v>44</v>
      </c>
      <c r="H71" s="17" t="s">
        <v>45</v>
      </c>
      <c r="I71" s="106">
        <f t="shared" si="0"/>
        <v>23</v>
      </c>
      <c r="J71" s="66">
        <v>22.91</v>
      </c>
      <c r="K71" s="18" t="s">
        <v>33</v>
      </c>
      <c r="L71" s="20"/>
      <c r="M71" s="20"/>
      <c r="N71" s="32"/>
      <c r="O71" s="83"/>
      <c r="P71" s="20"/>
      <c r="Q71" s="32"/>
      <c r="R71" s="57"/>
    </row>
    <row r="72" spans="2:18" ht="27.6" x14ac:dyDescent="0.3">
      <c r="B72" s="51" t="str">
        <f>IF(TRIM(I72)&lt;&gt;"",COUNTA($I$57:I72)&amp;"","")</f>
        <v>12</v>
      </c>
      <c r="C72" s="136"/>
      <c r="D72" s="105" t="s">
        <v>46</v>
      </c>
      <c r="E72" s="105" t="s">
        <v>39</v>
      </c>
      <c r="F72" s="105" t="s">
        <v>40</v>
      </c>
      <c r="G72" s="48" t="s">
        <v>41</v>
      </c>
      <c r="H72" s="17" t="s">
        <v>42</v>
      </c>
      <c r="I72" s="106">
        <f t="shared" si="0"/>
        <v>2</v>
      </c>
      <c r="J72" s="66">
        <v>2.1659999999999999</v>
      </c>
      <c r="K72" s="18" t="s">
        <v>33</v>
      </c>
      <c r="L72" s="20"/>
      <c r="M72" s="20"/>
      <c r="N72" s="32"/>
      <c r="O72" s="83"/>
      <c r="P72" s="20"/>
      <c r="Q72" s="32"/>
      <c r="R72" s="57"/>
    </row>
    <row r="73" spans="2:18" ht="27.6" x14ac:dyDescent="0.3">
      <c r="B73" s="51" t="str">
        <f>IF(TRIM(I73)&lt;&gt;"",COUNTA($I$57:I73)&amp;"","")</f>
        <v>13</v>
      </c>
      <c r="C73" s="136"/>
      <c r="D73" s="105" t="s">
        <v>47</v>
      </c>
      <c r="E73" s="105" t="s">
        <v>39</v>
      </c>
      <c r="F73" s="105" t="s">
        <v>40</v>
      </c>
      <c r="G73" s="48" t="s">
        <v>41</v>
      </c>
      <c r="H73" s="17" t="s">
        <v>48</v>
      </c>
      <c r="I73" s="106">
        <f t="shared" si="0"/>
        <v>41</v>
      </c>
      <c r="J73" s="66">
        <v>40.58</v>
      </c>
      <c r="K73" s="18" t="s">
        <v>33</v>
      </c>
      <c r="L73" s="20"/>
      <c r="M73" s="20"/>
      <c r="N73" s="32"/>
      <c r="O73" s="83"/>
      <c r="P73" s="20"/>
      <c r="Q73" s="32"/>
      <c r="R73" s="57"/>
    </row>
    <row r="74" spans="2:18" ht="41.4" x14ac:dyDescent="0.3">
      <c r="B74" s="51" t="str">
        <f>IF(TRIM(I74)&lt;&gt;"",COUNTA($I$57:I74)&amp;"","")</f>
        <v>14</v>
      </c>
      <c r="C74" s="136"/>
      <c r="D74" s="105" t="s">
        <v>47</v>
      </c>
      <c r="E74" s="105">
        <v>80</v>
      </c>
      <c r="F74" s="105" t="s">
        <v>43</v>
      </c>
      <c r="G74" s="48" t="s">
        <v>44</v>
      </c>
      <c r="H74" s="17" t="s">
        <v>45</v>
      </c>
      <c r="I74" s="106">
        <f t="shared" si="0"/>
        <v>51</v>
      </c>
      <c r="J74" s="66">
        <v>51.082999999999998</v>
      </c>
      <c r="K74" s="18" t="s">
        <v>33</v>
      </c>
      <c r="L74" s="20"/>
      <c r="M74" s="20"/>
      <c r="N74" s="32"/>
      <c r="O74" s="83"/>
      <c r="P74" s="20"/>
      <c r="Q74" s="32"/>
      <c r="R74" s="57"/>
    </row>
    <row r="75" spans="2:18" x14ac:dyDescent="0.3">
      <c r="B75" s="51" t="str">
        <f>IF(TRIM(I75)&lt;&gt;"",COUNTA($I$57:I75)&amp;"","")</f>
        <v>15</v>
      </c>
      <c r="C75" s="136"/>
      <c r="D75" s="105" t="s">
        <v>47</v>
      </c>
      <c r="E75" s="105">
        <v>80</v>
      </c>
      <c r="F75" s="105" t="s">
        <v>49</v>
      </c>
      <c r="G75" s="48" t="s">
        <v>50</v>
      </c>
      <c r="H75" s="17" t="s">
        <v>51</v>
      </c>
      <c r="I75" s="106">
        <f t="shared" si="0"/>
        <v>3</v>
      </c>
      <c r="J75" s="66">
        <v>3.1669999999999998</v>
      </c>
      <c r="K75" s="18" t="s">
        <v>33</v>
      </c>
      <c r="L75" s="20"/>
      <c r="M75" s="20"/>
      <c r="N75" s="32"/>
      <c r="O75" s="83"/>
      <c r="P75" s="20"/>
      <c r="Q75" s="32"/>
      <c r="R75" s="57"/>
    </row>
    <row r="76" spans="2:18" ht="27.6" x14ac:dyDescent="0.3">
      <c r="B76" s="51" t="str">
        <f>IF(TRIM(I76)&lt;&gt;"",COUNTA($I$57:I76)&amp;"","")</f>
        <v>16</v>
      </c>
      <c r="C76" s="136"/>
      <c r="D76" s="105" t="s">
        <v>52</v>
      </c>
      <c r="E76" s="105" t="s">
        <v>39</v>
      </c>
      <c r="F76" s="105" t="s">
        <v>40</v>
      </c>
      <c r="G76" s="48" t="s">
        <v>41</v>
      </c>
      <c r="H76" s="17" t="s">
        <v>48</v>
      </c>
      <c r="I76" s="106">
        <f t="shared" si="0"/>
        <v>11</v>
      </c>
      <c r="J76" s="66">
        <v>11.166</v>
      </c>
      <c r="K76" s="18" t="s">
        <v>33</v>
      </c>
      <c r="L76" s="20"/>
      <c r="M76" s="20"/>
      <c r="N76" s="32"/>
      <c r="O76" s="83"/>
      <c r="P76" s="20"/>
      <c r="Q76" s="32"/>
      <c r="R76" s="57"/>
    </row>
    <row r="77" spans="2:18" ht="41.4" x14ac:dyDescent="0.3">
      <c r="B77" s="51" t="str">
        <f>IF(TRIM(I77)&lt;&gt;"",COUNTA($I$57:I77)&amp;"","")</f>
        <v>17</v>
      </c>
      <c r="C77" s="136"/>
      <c r="D77" s="105" t="s">
        <v>53</v>
      </c>
      <c r="E77" s="105">
        <v>80</v>
      </c>
      <c r="F77" s="105" t="s">
        <v>43</v>
      </c>
      <c r="G77" s="48" t="s">
        <v>44</v>
      </c>
      <c r="H77" s="17" t="s">
        <v>45</v>
      </c>
      <c r="I77" s="106">
        <f t="shared" si="0"/>
        <v>209</v>
      </c>
      <c r="J77" s="66">
        <v>208.64</v>
      </c>
      <c r="K77" s="18" t="s">
        <v>33</v>
      </c>
      <c r="L77" s="20"/>
      <c r="M77" s="20"/>
      <c r="N77" s="32"/>
      <c r="O77" s="83"/>
      <c r="P77" s="20"/>
      <c r="Q77" s="32"/>
      <c r="R77" s="57"/>
    </row>
    <row r="78" spans="2:18" ht="27.6" x14ac:dyDescent="0.3">
      <c r="B78" s="51" t="str">
        <f>IF(TRIM(I78)&lt;&gt;"",COUNTA($I$57:I78)&amp;"","")</f>
        <v>18</v>
      </c>
      <c r="C78" s="136"/>
      <c r="D78" s="105" t="s">
        <v>53</v>
      </c>
      <c r="E78" s="105" t="s">
        <v>39</v>
      </c>
      <c r="F78" s="105" t="s">
        <v>40</v>
      </c>
      <c r="G78" s="48" t="s">
        <v>41</v>
      </c>
      <c r="H78" s="17" t="s">
        <v>48</v>
      </c>
      <c r="I78" s="106">
        <f t="shared" si="0"/>
        <v>7</v>
      </c>
      <c r="J78" s="66">
        <v>7</v>
      </c>
      <c r="K78" s="18" t="s">
        <v>33</v>
      </c>
      <c r="L78" s="20"/>
      <c r="M78" s="20"/>
      <c r="N78" s="32"/>
      <c r="O78" s="83"/>
      <c r="P78" s="20"/>
      <c r="Q78" s="32"/>
      <c r="R78" s="57"/>
    </row>
    <row r="79" spans="2:18" ht="41.4" x14ac:dyDescent="0.3">
      <c r="B79" s="51" t="str">
        <f>IF(TRIM(I79)&lt;&gt;"",COUNTA($I$57:I79)&amp;"","")</f>
        <v>19</v>
      </c>
      <c r="C79" s="136"/>
      <c r="D79" s="105" t="s">
        <v>54</v>
      </c>
      <c r="E79" s="105">
        <v>80</v>
      </c>
      <c r="F79" s="105" t="s">
        <v>43</v>
      </c>
      <c r="G79" s="48" t="s">
        <v>44</v>
      </c>
      <c r="H79" s="17" t="s">
        <v>45</v>
      </c>
      <c r="I79" s="106">
        <f t="shared" si="0"/>
        <v>92</v>
      </c>
      <c r="J79" s="66">
        <v>92</v>
      </c>
      <c r="K79" s="18" t="s">
        <v>33</v>
      </c>
      <c r="L79" s="20"/>
      <c r="M79" s="20"/>
      <c r="N79" s="32"/>
      <c r="O79" s="83"/>
      <c r="P79" s="20"/>
      <c r="Q79" s="32"/>
      <c r="R79" s="57"/>
    </row>
    <row r="80" spans="2:18" ht="27.6" x14ac:dyDescent="0.3">
      <c r="B80" s="51" t="str">
        <f>IF(TRIM(I80)&lt;&gt;"",COUNTA($I$57:I80)&amp;"","")</f>
        <v>20</v>
      </c>
      <c r="C80" s="136"/>
      <c r="D80" s="105" t="s">
        <v>54</v>
      </c>
      <c r="E80" s="105" t="s">
        <v>39</v>
      </c>
      <c r="F80" s="105" t="s">
        <v>40</v>
      </c>
      <c r="G80" s="48" t="s">
        <v>41</v>
      </c>
      <c r="H80" s="17" t="s">
        <v>42</v>
      </c>
      <c r="I80" s="106">
        <f t="shared" si="0"/>
        <v>1</v>
      </c>
      <c r="J80" s="66">
        <v>0.83330000000000004</v>
      </c>
      <c r="K80" s="18" t="s">
        <v>33</v>
      </c>
      <c r="L80" s="20"/>
      <c r="M80" s="20"/>
      <c r="N80" s="32"/>
      <c r="O80" s="83"/>
      <c r="P80" s="20"/>
      <c r="Q80" s="32"/>
      <c r="R80" s="57"/>
    </row>
    <row r="81" spans="2:18" ht="27.6" x14ac:dyDescent="0.3">
      <c r="B81" s="51" t="str">
        <f>IF(TRIM(I81)&lt;&gt;"",COUNTA($I$57:I81)&amp;"","")</f>
        <v>21</v>
      </c>
      <c r="C81" s="136"/>
      <c r="D81" s="105" t="s">
        <v>54</v>
      </c>
      <c r="E81" s="105" t="s">
        <v>55</v>
      </c>
      <c r="F81" s="105" t="s">
        <v>40</v>
      </c>
      <c r="G81" s="48" t="s">
        <v>41</v>
      </c>
      <c r="H81" s="17" t="s">
        <v>42</v>
      </c>
      <c r="I81" s="106">
        <f t="shared" si="0"/>
        <v>1</v>
      </c>
      <c r="J81" s="66">
        <v>1</v>
      </c>
      <c r="K81" s="18" t="s">
        <v>33</v>
      </c>
      <c r="L81" s="20"/>
      <c r="M81" s="20"/>
      <c r="N81" s="32"/>
      <c r="O81" s="83"/>
      <c r="P81" s="20"/>
      <c r="Q81" s="32"/>
      <c r="R81" s="57"/>
    </row>
    <row r="82" spans="2:18" ht="41.4" x14ac:dyDescent="0.3">
      <c r="B82" s="51" t="str">
        <f>IF(TRIM(I82)&lt;&gt;"",COUNTA($I$57:I82)&amp;"","")</f>
        <v>22</v>
      </c>
      <c r="C82" s="136"/>
      <c r="D82" s="105" t="s">
        <v>56</v>
      </c>
      <c r="E82" s="105" t="s">
        <v>57</v>
      </c>
      <c r="F82" s="105" t="s">
        <v>43</v>
      </c>
      <c r="G82" s="48" t="s">
        <v>44</v>
      </c>
      <c r="H82" s="17" t="s">
        <v>58</v>
      </c>
      <c r="I82" s="106">
        <f t="shared" si="0"/>
        <v>7</v>
      </c>
      <c r="J82" s="66">
        <v>6.6669999999999998</v>
      </c>
      <c r="K82" s="18" t="s">
        <v>33</v>
      </c>
      <c r="L82" s="20"/>
      <c r="M82" s="20"/>
      <c r="N82" s="32"/>
      <c r="O82" s="83"/>
      <c r="P82" s="20"/>
      <c r="Q82" s="32"/>
      <c r="R82" s="57"/>
    </row>
    <row r="83" spans="2:18" ht="41.4" x14ac:dyDescent="0.3">
      <c r="B83" s="51" t="str">
        <f>IF(TRIM(I83)&lt;&gt;"",COUNTA($I$57:I83)&amp;"","")</f>
        <v>23</v>
      </c>
      <c r="C83" s="136"/>
      <c r="D83" s="105" t="s">
        <v>59</v>
      </c>
      <c r="E83" s="105" t="s">
        <v>57</v>
      </c>
      <c r="F83" s="105" t="s">
        <v>43</v>
      </c>
      <c r="G83" s="48" t="s">
        <v>44</v>
      </c>
      <c r="H83" s="17" t="s">
        <v>58</v>
      </c>
      <c r="I83" s="106">
        <f t="shared" si="0"/>
        <v>189</v>
      </c>
      <c r="J83" s="66">
        <v>189</v>
      </c>
      <c r="K83" s="18" t="s">
        <v>33</v>
      </c>
      <c r="L83" s="20"/>
      <c r="M83" s="20"/>
      <c r="N83" s="32"/>
      <c r="O83" s="83"/>
      <c r="P83" s="20"/>
      <c r="Q83" s="32"/>
      <c r="R83" s="57"/>
    </row>
    <row r="84" spans="2:18" ht="27.6" x14ac:dyDescent="0.3">
      <c r="B84" s="51" t="str">
        <f>IF(TRIM(I84)&lt;&gt;"",COUNTA($I$57:I84)&amp;"","")</f>
        <v>24</v>
      </c>
      <c r="C84" s="136"/>
      <c r="D84" s="105" t="s">
        <v>59</v>
      </c>
      <c r="E84" s="105" t="s">
        <v>55</v>
      </c>
      <c r="F84" s="105" t="s">
        <v>40</v>
      </c>
      <c r="G84" s="48" t="s">
        <v>41</v>
      </c>
      <c r="H84" s="17" t="s">
        <v>60</v>
      </c>
      <c r="I84" s="106">
        <f t="shared" si="0"/>
        <v>4</v>
      </c>
      <c r="J84" s="66">
        <v>4</v>
      </c>
      <c r="K84" s="18" t="s">
        <v>33</v>
      </c>
      <c r="L84" s="20"/>
      <c r="M84" s="20"/>
      <c r="N84" s="32"/>
      <c r="O84" s="83"/>
      <c r="P84" s="20"/>
      <c r="Q84" s="32"/>
      <c r="R84" s="57"/>
    </row>
    <row r="85" spans="2:18" x14ac:dyDescent="0.3">
      <c r="B85" s="51" t="str">
        <f>IF(TRIM(I85)&lt;&gt;"",COUNTA($I$57:I85)&amp;"","")</f>
        <v>25</v>
      </c>
      <c r="C85" s="136"/>
      <c r="D85" s="105" t="s">
        <v>59</v>
      </c>
      <c r="E85" s="105">
        <v>80</v>
      </c>
      <c r="F85" s="105" t="s">
        <v>49</v>
      </c>
      <c r="G85" s="48" t="s">
        <v>50</v>
      </c>
      <c r="H85" s="17" t="s">
        <v>51</v>
      </c>
      <c r="I85" s="106">
        <f t="shared" si="0"/>
        <v>1</v>
      </c>
      <c r="J85" s="66">
        <v>0.66700000000000004</v>
      </c>
      <c r="K85" s="18" t="s">
        <v>33</v>
      </c>
      <c r="L85" s="20"/>
      <c r="M85" s="20"/>
      <c r="N85" s="32"/>
      <c r="O85" s="83"/>
      <c r="P85" s="20"/>
      <c r="Q85" s="32"/>
      <c r="R85" s="57"/>
    </row>
    <row r="86" spans="2:18" ht="41.4" x14ac:dyDescent="0.3">
      <c r="B86" s="51" t="str">
        <f>IF(TRIM(I86)&lt;&gt;"",COUNTA($I$57:I86)&amp;"","")</f>
        <v>26</v>
      </c>
      <c r="C86" s="136"/>
      <c r="D86" s="105" t="s">
        <v>61</v>
      </c>
      <c r="E86" s="105" t="s">
        <v>57</v>
      </c>
      <c r="F86" s="105" t="s">
        <v>43</v>
      </c>
      <c r="G86" s="48" t="s">
        <v>44</v>
      </c>
      <c r="H86" s="17" t="s">
        <v>58</v>
      </c>
      <c r="I86" s="106">
        <f t="shared" si="0"/>
        <v>149</v>
      </c>
      <c r="J86" s="66">
        <v>149</v>
      </c>
      <c r="K86" s="18" t="s">
        <v>33</v>
      </c>
      <c r="L86" s="20"/>
      <c r="M86" s="20"/>
      <c r="N86" s="32"/>
      <c r="O86" s="83"/>
      <c r="P86" s="20"/>
      <c r="Q86" s="32"/>
      <c r="R86" s="57"/>
    </row>
    <row r="87" spans="2:18" ht="41.4" x14ac:dyDescent="0.3">
      <c r="B87" s="51" t="str">
        <f>IF(TRIM(I87)&lt;&gt;"",COUNTA($I$57:I87)&amp;"","")</f>
        <v>27</v>
      </c>
      <c r="C87" s="136"/>
      <c r="D87" s="105" t="s">
        <v>62</v>
      </c>
      <c r="E87" s="105" t="s">
        <v>57</v>
      </c>
      <c r="F87" s="105" t="s">
        <v>43</v>
      </c>
      <c r="G87" s="48" t="s">
        <v>44</v>
      </c>
      <c r="H87" s="17" t="s">
        <v>58</v>
      </c>
      <c r="I87" s="106">
        <f t="shared" si="0"/>
        <v>93</v>
      </c>
      <c r="J87" s="66">
        <v>93</v>
      </c>
      <c r="K87" s="18" t="s">
        <v>33</v>
      </c>
      <c r="L87" s="20"/>
      <c r="M87" s="20"/>
      <c r="N87" s="32"/>
      <c r="O87" s="83"/>
      <c r="P87" s="20"/>
      <c r="Q87" s="32"/>
      <c r="R87" s="57"/>
    </row>
    <row r="88" spans="2:18" x14ac:dyDescent="0.3">
      <c r="B88" s="51" t="str">
        <f>IF(TRIM(I88)&lt;&gt;"",COUNTA($I$57:I88)&amp;"","")</f>
        <v>28</v>
      </c>
      <c r="C88" s="136"/>
      <c r="D88" s="105" t="s">
        <v>62</v>
      </c>
      <c r="E88" s="105" t="s">
        <v>63</v>
      </c>
      <c r="F88" s="105" t="s">
        <v>64</v>
      </c>
      <c r="G88" s="48" t="s">
        <v>65</v>
      </c>
      <c r="H88" s="17" t="s">
        <v>66</v>
      </c>
      <c r="I88" s="106">
        <f t="shared" si="0"/>
        <v>174</v>
      </c>
      <c r="J88" s="66">
        <v>174</v>
      </c>
      <c r="K88" s="18" t="s">
        <v>33</v>
      </c>
      <c r="L88" s="20"/>
      <c r="M88" s="20"/>
      <c r="N88" s="32"/>
      <c r="O88" s="83"/>
      <c r="P88" s="20"/>
      <c r="Q88" s="32"/>
      <c r="R88" s="57"/>
    </row>
    <row r="89" spans="2:18" ht="41.4" x14ac:dyDescent="0.3">
      <c r="B89" s="51" t="str">
        <f>IF(TRIM(I89)&lt;&gt;"",COUNTA($I$57:I89)&amp;"","")</f>
        <v>29</v>
      </c>
      <c r="C89" s="136"/>
      <c r="D89" s="105" t="s">
        <v>67</v>
      </c>
      <c r="E89" s="105" t="s">
        <v>57</v>
      </c>
      <c r="F89" s="105" t="s">
        <v>43</v>
      </c>
      <c r="G89" s="48" t="s">
        <v>44</v>
      </c>
      <c r="H89" s="17" t="s">
        <v>58</v>
      </c>
      <c r="I89" s="106">
        <f t="shared" si="0"/>
        <v>220</v>
      </c>
      <c r="J89" s="66">
        <v>220</v>
      </c>
      <c r="K89" s="18" t="s">
        <v>33</v>
      </c>
      <c r="L89" s="20"/>
      <c r="M89" s="20"/>
      <c r="N89" s="32"/>
      <c r="O89" s="83"/>
      <c r="P89" s="20"/>
      <c r="Q89" s="32"/>
      <c r="R89" s="57"/>
    </row>
    <row r="90" spans="2:18" x14ac:dyDescent="0.3">
      <c r="B90" s="51" t="str">
        <f>IF(TRIM(I90)&lt;&gt;"",COUNTA($I$57:I90)&amp;"","")</f>
        <v>30</v>
      </c>
      <c r="C90" s="136"/>
      <c r="D90" s="105" t="s">
        <v>67</v>
      </c>
      <c r="E90" s="105" t="s">
        <v>63</v>
      </c>
      <c r="F90" s="105" t="s">
        <v>64</v>
      </c>
      <c r="G90" s="48" t="s">
        <v>65</v>
      </c>
      <c r="H90" s="17" t="s">
        <v>66</v>
      </c>
      <c r="I90" s="106">
        <f t="shared" si="0"/>
        <v>49</v>
      </c>
      <c r="J90" s="66">
        <v>49</v>
      </c>
      <c r="K90" s="18" t="s">
        <v>33</v>
      </c>
      <c r="L90" s="20"/>
      <c r="M90" s="20"/>
      <c r="N90" s="32"/>
      <c r="O90" s="83"/>
      <c r="P90" s="20"/>
      <c r="Q90" s="32"/>
      <c r="R90" s="57"/>
    </row>
    <row r="91" spans="2:18" ht="27.6" x14ac:dyDescent="0.3">
      <c r="B91" s="51" t="str">
        <f>IF(TRIM(I91)&lt;&gt;"",COUNTA($I$57:I91)&amp;"","")</f>
        <v>31</v>
      </c>
      <c r="C91" s="136"/>
      <c r="D91" s="105" t="s">
        <v>67</v>
      </c>
      <c r="E91" s="105" t="s">
        <v>55</v>
      </c>
      <c r="F91" s="105" t="s">
        <v>40</v>
      </c>
      <c r="G91" s="48" t="s">
        <v>41</v>
      </c>
      <c r="H91" s="17" t="s">
        <v>60</v>
      </c>
      <c r="I91" s="106">
        <f t="shared" si="0"/>
        <v>126</v>
      </c>
      <c r="J91" s="66">
        <v>126</v>
      </c>
      <c r="K91" s="18" t="s">
        <v>33</v>
      </c>
      <c r="L91" s="20"/>
      <c r="M91" s="20"/>
      <c r="N91" s="32"/>
      <c r="O91" s="83"/>
      <c r="P91" s="20"/>
      <c r="Q91" s="32"/>
      <c r="R91" s="57"/>
    </row>
    <row r="92" spans="2:18" x14ac:dyDescent="0.3">
      <c r="B92" s="51" t="str">
        <f>IF(TRIM(I92)&lt;&gt;"",COUNTA($I$57:I92)&amp;"","")</f>
        <v>32</v>
      </c>
      <c r="C92" s="136"/>
      <c r="D92" s="105" t="s">
        <v>68</v>
      </c>
      <c r="E92" s="105" t="s">
        <v>63</v>
      </c>
      <c r="F92" s="105" t="s">
        <v>64</v>
      </c>
      <c r="G92" s="48" t="s">
        <v>65</v>
      </c>
      <c r="H92" s="17" t="s">
        <v>66</v>
      </c>
      <c r="I92" s="106">
        <f t="shared" si="0"/>
        <v>28</v>
      </c>
      <c r="J92" s="66">
        <v>28</v>
      </c>
      <c r="K92" s="18" t="s">
        <v>33</v>
      </c>
      <c r="L92" s="20"/>
      <c r="M92" s="20"/>
      <c r="N92" s="32"/>
      <c r="O92" s="83"/>
      <c r="P92" s="20"/>
      <c r="Q92" s="32"/>
      <c r="R92" s="57"/>
    </row>
    <row r="93" spans="2:18" x14ac:dyDescent="0.3">
      <c r="B93" s="51" t="str">
        <f>IF(TRIM(I93)&lt;&gt;"",COUNTA($I$57:I93)&amp;"","")</f>
        <v>33</v>
      </c>
      <c r="C93" s="136"/>
      <c r="D93" s="105" t="s">
        <v>69</v>
      </c>
      <c r="E93" s="105" t="s">
        <v>63</v>
      </c>
      <c r="F93" s="105" t="s">
        <v>64</v>
      </c>
      <c r="G93" s="48" t="s">
        <v>65</v>
      </c>
      <c r="H93" s="17" t="s">
        <v>66</v>
      </c>
      <c r="I93" s="106">
        <f t="shared" si="0"/>
        <v>72</v>
      </c>
      <c r="J93" s="66">
        <v>72</v>
      </c>
      <c r="K93" s="18" t="s">
        <v>33</v>
      </c>
      <c r="L93" s="20"/>
      <c r="M93" s="20"/>
      <c r="N93" s="32"/>
      <c r="O93" s="83"/>
      <c r="P93" s="20"/>
      <c r="Q93" s="32"/>
      <c r="R93" s="57"/>
    </row>
    <row r="94" spans="2:18" x14ac:dyDescent="0.3">
      <c r="B94" s="51" t="str">
        <f>IF(TRIM(I94)&lt;&gt;"",COUNTA($I$57:I94)&amp;"","")</f>
        <v>34</v>
      </c>
      <c r="C94" s="136"/>
      <c r="D94" s="105" t="s">
        <v>70</v>
      </c>
      <c r="E94" s="105" t="s">
        <v>63</v>
      </c>
      <c r="F94" s="105" t="s">
        <v>64</v>
      </c>
      <c r="G94" s="48" t="s">
        <v>65</v>
      </c>
      <c r="H94" s="17" t="s">
        <v>66</v>
      </c>
      <c r="I94" s="106">
        <f t="shared" si="0"/>
        <v>72</v>
      </c>
      <c r="J94" s="66">
        <v>72</v>
      </c>
      <c r="K94" s="18" t="s">
        <v>33</v>
      </c>
      <c r="L94" s="20"/>
      <c r="M94" s="20"/>
      <c r="N94" s="32"/>
      <c r="O94" s="83"/>
      <c r="P94" s="20"/>
      <c r="Q94" s="32"/>
      <c r="R94" s="57"/>
    </row>
    <row r="95" spans="2:18" ht="41.4" x14ac:dyDescent="0.3">
      <c r="B95" s="51" t="str">
        <f>IF(TRIM(I95)&lt;&gt;"",COUNTA($I$57:I95)&amp;"","")</f>
        <v>35</v>
      </c>
      <c r="C95" s="136"/>
      <c r="D95" s="105" t="s">
        <v>71</v>
      </c>
      <c r="E95" s="105" t="s">
        <v>57</v>
      </c>
      <c r="F95" s="105" t="s">
        <v>43</v>
      </c>
      <c r="G95" s="48" t="s">
        <v>44</v>
      </c>
      <c r="H95" s="17" t="s">
        <v>58</v>
      </c>
      <c r="I95" s="106">
        <f t="shared" si="0"/>
        <v>9</v>
      </c>
      <c r="J95" s="66">
        <v>8.83</v>
      </c>
      <c r="K95" s="18" t="s">
        <v>33</v>
      </c>
      <c r="L95" s="20"/>
      <c r="M95" s="20"/>
      <c r="N95" s="32"/>
      <c r="O95" s="83"/>
      <c r="P95" s="20"/>
      <c r="Q95" s="32"/>
      <c r="R95" s="57"/>
    </row>
    <row r="96" spans="2:18" ht="41.4" x14ac:dyDescent="0.3">
      <c r="B96" s="51" t="str">
        <f>IF(TRIM(I96)&lt;&gt;"",COUNTA($I$57:I96)&amp;"","")</f>
        <v>36</v>
      </c>
      <c r="C96" s="136"/>
      <c r="D96" s="105" t="s">
        <v>72</v>
      </c>
      <c r="E96" s="105" t="s">
        <v>57</v>
      </c>
      <c r="F96" s="105" t="s">
        <v>43</v>
      </c>
      <c r="G96" s="48" t="s">
        <v>44</v>
      </c>
      <c r="H96" s="17" t="s">
        <v>58</v>
      </c>
      <c r="I96" s="106">
        <f t="shared" si="0"/>
        <v>6</v>
      </c>
      <c r="J96" s="66">
        <v>6.3339999999999996</v>
      </c>
      <c r="K96" s="18" t="s">
        <v>33</v>
      </c>
      <c r="L96" s="20"/>
      <c r="M96" s="20"/>
      <c r="N96" s="32"/>
      <c r="O96" s="83"/>
      <c r="P96" s="20"/>
      <c r="Q96" s="32"/>
      <c r="R96" s="57"/>
    </row>
    <row r="97" spans="2:18" x14ac:dyDescent="0.3">
      <c r="B97" s="51" t="str">
        <f>IF(TRIM(I97)&lt;&gt;"",COUNTA($I$57:I97)&amp;"","")</f>
        <v>37</v>
      </c>
      <c r="C97" s="136"/>
      <c r="D97" s="105" t="s">
        <v>72</v>
      </c>
      <c r="E97" s="105" t="s">
        <v>63</v>
      </c>
      <c r="F97" s="105" t="s">
        <v>64</v>
      </c>
      <c r="G97" s="48" t="s">
        <v>65</v>
      </c>
      <c r="H97" s="17" t="s">
        <v>66</v>
      </c>
      <c r="I97" s="106">
        <f t="shared" si="0"/>
        <v>66</v>
      </c>
      <c r="J97" s="66">
        <v>66</v>
      </c>
      <c r="K97" s="18" t="s">
        <v>33</v>
      </c>
      <c r="L97" s="20"/>
      <c r="M97" s="20"/>
      <c r="N97" s="32"/>
      <c r="O97" s="83"/>
      <c r="P97" s="20"/>
      <c r="Q97" s="32"/>
      <c r="R97" s="57"/>
    </row>
    <row r="98" spans="2:18" ht="41.4" x14ac:dyDescent="0.3">
      <c r="B98" s="51" t="str">
        <f>IF(TRIM(I98)&lt;&gt;"",COUNTA($I$57:I98)&amp;"","")</f>
        <v>38</v>
      </c>
      <c r="C98" s="136"/>
      <c r="D98" s="105" t="s">
        <v>73</v>
      </c>
      <c r="E98" s="105" t="s">
        <v>57</v>
      </c>
      <c r="F98" s="105" t="s">
        <v>43</v>
      </c>
      <c r="G98" s="48" t="s">
        <v>44</v>
      </c>
      <c r="H98" s="17" t="s">
        <v>58</v>
      </c>
      <c r="I98" s="106">
        <f t="shared" si="0"/>
        <v>128</v>
      </c>
      <c r="J98" s="66">
        <v>128.08199999999999</v>
      </c>
      <c r="K98" s="18" t="s">
        <v>33</v>
      </c>
      <c r="L98" s="20"/>
      <c r="M98" s="20"/>
      <c r="N98" s="32"/>
      <c r="O98" s="83"/>
      <c r="P98" s="20"/>
      <c r="Q98" s="32"/>
      <c r="R98" s="57"/>
    </row>
    <row r="99" spans="2:18" x14ac:dyDescent="0.3">
      <c r="B99" s="51" t="str">
        <f>IF(TRIM(I99)&lt;&gt;"",COUNTA($I$57:I99)&amp;"","")</f>
        <v>39</v>
      </c>
      <c r="C99" s="136"/>
      <c r="D99" s="105" t="s">
        <v>73</v>
      </c>
      <c r="E99" s="105" t="s">
        <v>63</v>
      </c>
      <c r="F99" s="105" t="s">
        <v>64</v>
      </c>
      <c r="G99" s="48" t="s">
        <v>65</v>
      </c>
      <c r="H99" s="17" t="s">
        <v>66</v>
      </c>
      <c r="I99" s="106">
        <f t="shared" si="0"/>
        <v>6</v>
      </c>
      <c r="J99" s="66">
        <v>6.4166999999999996</v>
      </c>
      <c r="K99" s="18" t="s">
        <v>33</v>
      </c>
      <c r="L99" s="20"/>
      <c r="M99" s="20"/>
      <c r="N99" s="32"/>
      <c r="O99" s="83"/>
      <c r="P99" s="20"/>
      <c r="Q99" s="32"/>
      <c r="R99" s="57"/>
    </row>
    <row r="100" spans="2:18" ht="14.4" thickBot="1" x14ac:dyDescent="0.35">
      <c r="B100" s="51" t="str">
        <f>IF(TRIM(I100)&lt;&gt;"",COUNTA($I$57:I100)&amp;"","")</f>
        <v/>
      </c>
      <c r="C100" s="1"/>
      <c r="D100" s="1"/>
      <c r="E100" s="1"/>
      <c r="F100" s="1"/>
      <c r="G100" s="1"/>
      <c r="H100" s="21" t="s">
        <v>5</v>
      </c>
      <c r="I100" s="42"/>
      <c r="J100" s="29"/>
      <c r="K100" s="29"/>
      <c r="L100" s="44"/>
      <c r="M100" s="44"/>
      <c r="N100" s="23"/>
      <c r="O100" s="84"/>
      <c r="P100" s="44"/>
      <c r="Q100" s="23"/>
      <c r="R100" s="58"/>
    </row>
    <row r="101" spans="2:18" x14ac:dyDescent="0.3">
      <c r="B101" s="51" t="str">
        <f>IF(TRIM(I101)&lt;&gt;"",COUNTA($I$57:I101)&amp;"","")</f>
        <v/>
      </c>
      <c r="C101" s="1"/>
      <c r="D101" s="1"/>
      <c r="E101" s="1"/>
      <c r="F101" s="1"/>
      <c r="G101" s="1"/>
      <c r="H101" s="21"/>
      <c r="I101" s="43"/>
      <c r="J101" s="30"/>
      <c r="K101" s="30"/>
      <c r="L101" s="45"/>
      <c r="M101" s="45"/>
      <c r="N101" s="31"/>
      <c r="O101" s="86"/>
      <c r="P101" s="45"/>
      <c r="Q101" s="31"/>
      <c r="R101" s="60"/>
    </row>
    <row r="102" spans="2:18" x14ac:dyDescent="0.3">
      <c r="B102" s="51" t="str">
        <f>IF(TRIM(I102)&lt;&gt;"",COUNTA($I$57:I102)&amp;"","")</f>
        <v/>
      </c>
      <c r="C102" s="1"/>
      <c r="D102" s="1"/>
      <c r="E102" s="1"/>
      <c r="F102" s="1"/>
      <c r="G102" s="1"/>
      <c r="H102" s="2"/>
      <c r="I102" s="36"/>
      <c r="J102" s="5"/>
      <c r="K102" s="5"/>
      <c r="L102" s="7"/>
      <c r="M102" s="7"/>
      <c r="N102" s="28"/>
      <c r="O102" s="85"/>
      <c r="P102" s="7"/>
      <c r="Q102" s="28"/>
      <c r="R102" s="59"/>
    </row>
    <row r="103" spans="2:18" s="46" customFormat="1" x14ac:dyDescent="0.3">
      <c r="B103" s="47" t="str">
        <f>IF(TRIM(I103)&lt;&gt;"",COUNTA($I$57:I103)&amp;"","")</f>
        <v/>
      </c>
      <c r="C103" s="48"/>
      <c r="D103" s="48"/>
      <c r="E103" s="48"/>
      <c r="F103" s="48"/>
      <c r="G103" s="48"/>
      <c r="H103" s="49" t="s">
        <v>15</v>
      </c>
      <c r="I103" s="48"/>
      <c r="J103" s="48"/>
      <c r="K103" s="50"/>
      <c r="L103" s="94"/>
      <c r="M103" s="95"/>
      <c r="N103" s="95"/>
      <c r="O103" s="96"/>
      <c r="P103" s="5"/>
      <c r="Q103" s="1"/>
      <c r="R103" s="59"/>
    </row>
    <row r="104" spans="2:18" s="46" customFormat="1" x14ac:dyDescent="0.3">
      <c r="B104" s="51" t="str">
        <f>IF(TRIM(I104)&lt;&gt;"",COUNTA($I$57:I104)&amp;"","")</f>
        <v/>
      </c>
      <c r="C104" s="18"/>
      <c r="D104" s="18"/>
      <c r="E104" s="18"/>
      <c r="F104" s="18"/>
      <c r="G104" s="18"/>
      <c r="H104" s="49" t="s">
        <v>26</v>
      </c>
      <c r="I104" s="52"/>
      <c r="J104" s="52"/>
      <c r="K104" s="53"/>
      <c r="L104" s="97"/>
      <c r="M104" s="95"/>
      <c r="N104" s="95"/>
      <c r="O104" s="98"/>
      <c r="P104" s="5"/>
      <c r="Q104" s="1"/>
      <c r="R104" s="59"/>
    </row>
    <row r="105" spans="2:18" s="46" customFormat="1" x14ac:dyDescent="0.3">
      <c r="B105" s="51" t="str">
        <f>IF(TRIM(I105)&lt;&gt;"",COUNTA($I$57:I105)&amp;"","")</f>
        <v/>
      </c>
      <c r="C105" s="18"/>
      <c r="D105" s="18"/>
      <c r="E105" s="18"/>
      <c r="F105" s="18"/>
      <c r="G105" s="18"/>
      <c r="H105" s="54" t="s">
        <v>16</v>
      </c>
      <c r="I105" s="52"/>
      <c r="J105" s="52"/>
      <c r="K105" s="53"/>
      <c r="L105" s="99"/>
      <c r="M105" s="95"/>
      <c r="N105" s="95"/>
      <c r="O105" s="98"/>
      <c r="P105" s="5"/>
      <c r="Q105" s="1"/>
      <c r="R105" s="59"/>
    </row>
    <row r="106" spans="2:18" s="46" customFormat="1" ht="15.75" customHeight="1" thickBot="1" x14ac:dyDescent="0.35">
      <c r="B106" s="88" t="str">
        <f>IF(TRIM(I106)&lt;&gt;"",COUNTA($I$57:I106)&amp;"","")</f>
        <v/>
      </c>
      <c r="C106" s="89"/>
      <c r="D106" s="89"/>
      <c r="E106" s="89"/>
      <c r="F106" s="89"/>
      <c r="G106" s="90"/>
      <c r="H106" s="91" t="s">
        <v>17</v>
      </c>
      <c r="I106" s="92"/>
      <c r="J106" s="92"/>
      <c r="K106" s="93"/>
      <c r="L106" s="100"/>
      <c r="M106" s="101"/>
      <c r="N106" s="101"/>
      <c r="O106" s="102"/>
      <c r="P106" s="6"/>
      <c r="Q106" s="19"/>
      <c r="R106" s="61"/>
    </row>
    <row r="107" spans="2:18" s="46" customFormat="1" ht="18" customHeight="1" thickBot="1" x14ac:dyDescent="0.35">
      <c r="B107" s="125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7"/>
    </row>
    <row r="109" spans="2:18" x14ac:dyDescent="0.3">
      <c r="C109" s="33"/>
      <c r="D109" s="33"/>
      <c r="E109" s="33"/>
      <c r="F109" s="33"/>
      <c r="G109" s="33"/>
    </row>
  </sheetData>
  <mergeCells count="21">
    <mergeCell ref="G46:H46"/>
    <mergeCell ref="G48:H48"/>
    <mergeCell ref="B54:B55"/>
    <mergeCell ref="C54:C55"/>
    <mergeCell ref="G54:G55"/>
    <mergeCell ref="H54:H55"/>
    <mergeCell ref="D54:D55"/>
    <mergeCell ref="E54:E55"/>
    <mergeCell ref="F54:F55"/>
    <mergeCell ref="E48:F48"/>
    <mergeCell ref="E46:F46"/>
    <mergeCell ref="B107:R107"/>
    <mergeCell ref="Q54:Q55"/>
    <mergeCell ref="R54:R55"/>
    <mergeCell ref="I54:I55"/>
    <mergeCell ref="J54:J55"/>
    <mergeCell ref="K54:K55"/>
    <mergeCell ref="L54:N54"/>
    <mergeCell ref="C69:C99"/>
    <mergeCell ref="O54:O55"/>
    <mergeCell ref="P54:P55"/>
  </mergeCells>
  <printOptions horizontalCentered="1"/>
  <pageMargins left="0.2" right="0.25" top="0.25" bottom="0.25" header="0" footer="0"/>
  <pageSetup scale="45" fitToHeight="0" orientation="portrait" horizontalDpi="1200" verticalDpi="1200" r:id="rId1"/>
  <headerFooter differentFirst="1">
    <oddHeader>&amp;CPage &amp;P of &amp;N</oddHeader>
  </headerFooter>
  <rowBreaks count="1" manualBreakCount="1">
    <brk id="53" max="17" man="1"/>
  </rowBreaks>
  <ignoredErrors>
    <ignoredError sqref="B58:B9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88"/>
  <sheetViews>
    <sheetView showGridLines="0" view="pageBreakPreview" zoomScale="85" zoomScaleNormal="100" zoomScaleSheetLayoutView="85" workbookViewId="0">
      <selection sqref="A1:XFD10"/>
    </sheetView>
  </sheetViews>
  <sheetFormatPr defaultColWidth="9.109375" defaultRowHeight="13.8" x14ac:dyDescent="0.3"/>
  <cols>
    <col min="1" max="1" width="2.88671875" style="46" customWidth="1"/>
    <col min="2" max="2" width="5.88671875" style="108" bestFit="1" customWidth="1"/>
    <col min="3" max="3" width="19.33203125" style="108" customWidth="1"/>
    <col min="4" max="4" width="18.44140625" style="108" customWidth="1"/>
    <col min="5" max="5" width="16.6640625" style="108" customWidth="1"/>
    <col min="6" max="6" width="20.44140625" style="108" hidden="1" customWidth="1"/>
    <col min="7" max="7" width="84.33203125" style="46" customWidth="1"/>
    <col min="8" max="8" width="8.88671875" style="109" customWidth="1"/>
    <col min="9" max="9" width="11.44140625" style="108" hidden="1" customWidth="1"/>
    <col min="10" max="10" width="9" style="108" customWidth="1"/>
    <col min="11" max="11" width="9.6640625" style="108" customWidth="1"/>
    <col min="12" max="12" width="9.88671875" style="108" customWidth="1"/>
    <col min="13" max="13" width="10" style="108" customWidth="1"/>
    <col min="14" max="14" width="12.44140625" style="107" customWidth="1"/>
    <col min="15" max="15" width="13.88671875" style="46" customWidth="1"/>
    <col min="16" max="16" width="13.33203125" style="46" customWidth="1"/>
    <col min="17" max="17" width="11.6640625" style="46" customWidth="1"/>
    <col min="18" max="16384" width="9.109375" style="46"/>
  </cols>
  <sheetData>
    <row r="1" spans="2:14" s="107" customFormat="1" x14ac:dyDescent="0.3">
      <c r="B1" s="9"/>
      <c r="C1" s="9"/>
      <c r="D1" s="9"/>
      <c r="E1" s="9"/>
      <c r="F1" s="9"/>
      <c r="G1" s="10"/>
      <c r="H1" s="35"/>
      <c r="I1" s="9"/>
      <c r="J1" s="9"/>
      <c r="K1" s="9"/>
      <c r="L1" s="9"/>
      <c r="M1" s="9"/>
    </row>
    <row r="2" spans="2:14" s="107" customFormat="1" x14ac:dyDescent="0.3">
      <c r="B2" s="9"/>
      <c r="C2" s="9"/>
      <c r="D2" s="9"/>
      <c r="E2" s="9"/>
      <c r="F2" s="9"/>
      <c r="G2" s="10"/>
      <c r="H2" s="35"/>
      <c r="I2" s="9"/>
      <c r="J2" s="9"/>
      <c r="K2" s="9"/>
      <c r="L2" s="9"/>
      <c r="M2" s="9"/>
    </row>
    <row r="3" spans="2:14" s="107" customFormat="1" x14ac:dyDescent="0.3">
      <c r="B3" s="9"/>
      <c r="C3" s="9"/>
      <c r="D3" s="9"/>
      <c r="E3" s="9"/>
      <c r="F3" s="9"/>
      <c r="G3" s="10"/>
      <c r="H3" s="35"/>
      <c r="I3" s="9"/>
      <c r="J3" s="9"/>
      <c r="K3" s="9"/>
      <c r="L3" s="9"/>
      <c r="M3" s="9"/>
    </row>
    <row r="6" spans="2:14" s="107" customFormat="1" ht="14.25" customHeight="1" x14ac:dyDescent="0.3">
      <c r="B6" s="108"/>
      <c r="C6" s="108"/>
      <c r="D6" s="108"/>
      <c r="E6" s="108"/>
      <c r="F6" s="108"/>
      <c r="G6" s="10"/>
      <c r="H6" s="109"/>
      <c r="I6" s="108"/>
      <c r="J6" s="108"/>
      <c r="K6" s="108"/>
      <c r="L6" s="108"/>
      <c r="M6" s="108"/>
    </row>
    <row r="7" spans="2:14" s="109" customFormat="1" ht="14.25" customHeight="1" x14ac:dyDescent="0.3">
      <c r="B7" s="108"/>
      <c r="C7" s="108"/>
      <c r="D7" s="108"/>
      <c r="E7" s="108"/>
      <c r="F7" s="108"/>
      <c r="G7" s="46"/>
      <c r="I7" s="108"/>
      <c r="J7" s="108"/>
      <c r="K7" s="108"/>
      <c r="L7" s="108"/>
      <c r="M7" s="108"/>
      <c r="N7" s="107"/>
    </row>
    <row r="8" spans="2:14" s="109" customFormat="1" ht="14.25" customHeight="1" x14ac:dyDescent="0.3">
      <c r="B8" s="108"/>
      <c r="C8" s="108"/>
      <c r="D8" s="108"/>
      <c r="E8" s="108"/>
      <c r="F8" s="108"/>
      <c r="G8" s="46"/>
      <c r="I8" s="108"/>
      <c r="J8" s="108"/>
      <c r="K8" s="108"/>
      <c r="L8" s="108"/>
      <c r="M8" s="108"/>
      <c r="N8" s="107"/>
    </row>
    <row r="9" spans="2:14" s="109" customFormat="1" ht="14.25" customHeight="1" x14ac:dyDescent="0.3">
      <c r="B9" s="108"/>
      <c r="C9" s="108"/>
      <c r="D9" s="108"/>
      <c r="E9" s="108"/>
      <c r="F9" s="108"/>
      <c r="G9" s="46"/>
      <c r="I9" s="108"/>
      <c r="J9" s="108"/>
      <c r="K9" s="108"/>
      <c r="L9" s="108"/>
      <c r="M9" s="108"/>
      <c r="N9" s="107"/>
    </row>
    <row r="10" spans="2:14" s="109" customFormat="1" ht="14.25" customHeight="1" x14ac:dyDescent="0.3">
      <c r="B10" s="108"/>
      <c r="C10" s="108"/>
      <c r="D10" s="108"/>
      <c r="E10" s="108"/>
      <c r="F10" s="108"/>
      <c r="G10" s="121"/>
      <c r="I10" s="108"/>
      <c r="J10" s="108"/>
      <c r="K10" s="108"/>
      <c r="L10" s="108"/>
      <c r="M10" s="108"/>
      <c r="N10" s="107"/>
    </row>
    <row r="11" spans="2:14" s="109" customFormat="1" ht="14.25" customHeight="1" x14ac:dyDescent="0.3">
      <c r="B11" s="108"/>
      <c r="C11" s="108"/>
      <c r="D11" s="108"/>
      <c r="E11" s="108"/>
      <c r="F11" s="108"/>
      <c r="G11" s="121"/>
      <c r="I11" s="108"/>
      <c r="J11" s="108"/>
      <c r="K11" s="108"/>
      <c r="L11" s="108"/>
      <c r="M11" s="108"/>
      <c r="N11" s="107"/>
    </row>
    <row r="12" spans="2:14" s="109" customFormat="1" ht="14.25" customHeight="1" x14ac:dyDescent="0.3">
      <c r="B12" s="108"/>
      <c r="C12" s="108"/>
      <c r="D12" s="108"/>
      <c r="E12" s="108"/>
      <c r="F12" s="108"/>
      <c r="G12" s="121"/>
      <c r="I12" s="108"/>
      <c r="J12" s="108"/>
      <c r="K12" s="108"/>
      <c r="L12" s="108"/>
      <c r="M12" s="108"/>
      <c r="N12" s="107"/>
    </row>
    <row r="13" spans="2:14" s="109" customFormat="1" ht="14.25" customHeight="1" x14ac:dyDescent="0.3">
      <c r="B13" s="108"/>
      <c r="C13" s="108"/>
      <c r="D13" s="108"/>
      <c r="E13" s="108"/>
      <c r="F13" s="108"/>
      <c r="G13" s="121"/>
      <c r="I13" s="108"/>
      <c r="J13" s="108"/>
      <c r="K13" s="108"/>
      <c r="L13" s="108"/>
      <c r="M13" s="108"/>
      <c r="N13" s="107"/>
    </row>
    <row r="14" spans="2:14" s="109" customFormat="1" ht="15" customHeight="1" x14ac:dyDescent="0.3">
      <c r="B14" s="108"/>
      <c r="C14" s="108"/>
      <c r="D14" s="108"/>
      <c r="E14" s="108"/>
      <c r="F14" s="108"/>
      <c r="G14" s="121"/>
      <c r="I14" s="108"/>
      <c r="J14" s="108"/>
      <c r="K14" s="108"/>
      <c r="L14" s="108"/>
      <c r="M14" s="108"/>
      <c r="N14" s="107"/>
    </row>
    <row r="45" spans="4:7" x14ac:dyDescent="0.3">
      <c r="D45" s="13" t="s">
        <v>13</v>
      </c>
      <c r="E45" s="104">
        <v>-3174</v>
      </c>
      <c r="F45" s="104"/>
      <c r="G45" s="104"/>
    </row>
    <row r="46" spans="4:7" x14ac:dyDescent="0.3">
      <c r="D46" s="120"/>
    </row>
    <row r="47" spans="4:7" x14ac:dyDescent="0.3">
      <c r="D47" s="15" t="s">
        <v>11</v>
      </c>
      <c r="E47" s="122" t="s">
        <v>10</v>
      </c>
      <c r="F47" s="122"/>
      <c r="G47" s="122"/>
    </row>
    <row r="52" spans="2:17" ht="14.4" thickBot="1" x14ac:dyDescent="0.35"/>
    <row r="53" spans="2:17" ht="13.95" customHeight="1" x14ac:dyDescent="0.3">
      <c r="B53" s="153" t="s">
        <v>0</v>
      </c>
      <c r="C53" s="155" t="s">
        <v>9</v>
      </c>
      <c r="D53" s="144" t="s">
        <v>85</v>
      </c>
      <c r="E53" s="144" t="s">
        <v>84</v>
      </c>
      <c r="F53" s="144" t="s">
        <v>83</v>
      </c>
      <c r="G53" s="144" t="s">
        <v>8</v>
      </c>
      <c r="H53" s="148" t="s">
        <v>82</v>
      </c>
      <c r="I53" s="144" t="s">
        <v>6</v>
      </c>
      <c r="J53" s="144" t="s">
        <v>12</v>
      </c>
      <c r="K53" s="150" t="s">
        <v>23</v>
      </c>
      <c r="L53" s="151"/>
      <c r="M53" s="152"/>
      <c r="N53" s="137" t="s">
        <v>27</v>
      </c>
      <c r="O53" s="137" t="s">
        <v>30</v>
      </c>
      <c r="P53" s="137" t="s">
        <v>31</v>
      </c>
      <c r="Q53" s="146" t="s">
        <v>24</v>
      </c>
    </row>
    <row r="54" spans="2:17" ht="28.2" thickBot="1" x14ac:dyDescent="0.35">
      <c r="B54" s="154"/>
      <c r="C54" s="156"/>
      <c r="D54" s="145"/>
      <c r="E54" s="145"/>
      <c r="F54" s="145"/>
      <c r="G54" s="145"/>
      <c r="H54" s="149"/>
      <c r="I54" s="145"/>
      <c r="J54" s="145"/>
      <c r="K54" s="71" t="s">
        <v>25</v>
      </c>
      <c r="L54" s="71" t="s">
        <v>29</v>
      </c>
      <c r="M54" s="78" t="s">
        <v>28</v>
      </c>
      <c r="N54" s="138"/>
      <c r="O54" s="138"/>
      <c r="P54" s="138"/>
      <c r="Q54" s="147"/>
    </row>
    <row r="55" spans="2:17" x14ac:dyDescent="0.3">
      <c r="B55" s="119"/>
      <c r="C55" s="117"/>
      <c r="D55" s="118"/>
      <c r="E55" s="117"/>
      <c r="F55" s="74">
        <v>10000</v>
      </c>
      <c r="G55" s="3" t="s">
        <v>4</v>
      </c>
      <c r="H55" s="117"/>
      <c r="I55" s="117"/>
      <c r="J55" s="117"/>
      <c r="K55" s="117"/>
      <c r="L55" s="117"/>
      <c r="M55" s="117"/>
      <c r="N55" s="116"/>
      <c r="O55" s="116"/>
      <c r="P55" s="116"/>
      <c r="Q55" s="115"/>
    </row>
    <row r="56" spans="2:17" x14ac:dyDescent="0.3">
      <c r="B56" s="51" t="str">
        <f>IF(TRIM(H56)&lt;&gt;"",COUNTA($H$56:H56)&amp;"","")</f>
        <v>1</v>
      </c>
      <c r="C56" s="18"/>
      <c r="D56" s="18"/>
      <c r="E56" s="18"/>
      <c r="F56" s="62"/>
      <c r="G56" s="17" t="s">
        <v>7</v>
      </c>
      <c r="H56" s="37">
        <v>1</v>
      </c>
      <c r="I56" s="52"/>
      <c r="J56" s="18" t="s">
        <v>2</v>
      </c>
      <c r="K56" s="63"/>
      <c r="L56" s="63"/>
      <c r="M56" s="64"/>
      <c r="N56" s="79"/>
      <c r="O56" s="63"/>
      <c r="P56" s="64"/>
      <c r="Q56" s="65"/>
    </row>
    <row r="57" spans="2:17" x14ac:dyDescent="0.3">
      <c r="B57" s="51" t="str">
        <f>IF(TRIM(H57)&lt;&gt;"",COUNTA($H$56:H57)&amp;"","")</f>
        <v>2</v>
      </c>
      <c r="C57" s="18"/>
      <c r="D57" s="18"/>
      <c r="E57" s="18"/>
      <c r="F57" s="62"/>
      <c r="G57" s="17" t="s">
        <v>18</v>
      </c>
      <c r="H57" s="37">
        <v>1</v>
      </c>
      <c r="I57" s="66"/>
      <c r="J57" s="18" t="s">
        <v>2</v>
      </c>
      <c r="K57" s="63"/>
      <c r="L57" s="63"/>
      <c r="M57" s="64"/>
      <c r="N57" s="79"/>
      <c r="O57" s="63"/>
      <c r="P57" s="64"/>
      <c r="Q57" s="65"/>
    </row>
    <row r="58" spans="2:17" s="27" customFormat="1" x14ac:dyDescent="0.3">
      <c r="B58" s="51" t="str">
        <f>IF(TRIM(H58)&lt;&gt;"",COUNTA($H$56:H58)&amp;"","")</f>
        <v>3</v>
      </c>
      <c r="C58" s="18"/>
      <c r="D58" s="18"/>
      <c r="E58" s="18"/>
      <c r="F58" s="62"/>
      <c r="G58" s="17" t="s">
        <v>3</v>
      </c>
      <c r="H58" s="37">
        <v>1</v>
      </c>
      <c r="I58" s="67"/>
      <c r="J58" s="18" t="s">
        <v>2</v>
      </c>
      <c r="K58" s="63"/>
      <c r="L58" s="63"/>
      <c r="M58" s="64"/>
      <c r="N58" s="79"/>
      <c r="O58" s="63"/>
      <c r="P58" s="64"/>
      <c r="Q58" s="65"/>
    </row>
    <row r="59" spans="2:17" x14ac:dyDescent="0.3">
      <c r="B59" s="51" t="str">
        <f>IF(TRIM(H59)&lt;&gt;"",COUNTA($H$56:H59)&amp;"","")</f>
        <v>4</v>
      </c>
      <c r="C59" s="18"/>
      <c r="D59" s="18"/>
      <c r="E59" s="18"/>
      <c r="F59" s="62"/>
      <c r="G59" s="17" t="s">
        <v>19</v>
      </c>
      <c r="H59" s="37">
        <v>1</v>
      </c>
      <c r="I59" s="67"/>
      <c r="J59" s="18" t="s">
        <v>2</v>
      </c>
      <c r="K59" s="63"/>
      <c r="L59" s="63"/>
      <c r="M59" s="64"/>
      <c r="N59" s="79"/>
      <c r="O59" s="63"/>
      <c r="P59" s="64"/>
      <c r="Q59" s="65"/>
    </row>
    <row r="60" spans="2:17" x14ac:dyDescent="0.3">
      <c r="B60" s="51" t="str">
        <f>IF(TRIM(H60)&lt;&gt;"",COUNTA($H$56:H60)&amp;"","")</f>
        <v>5</v>
      </c>
      <c r="C60" s="18"/>
      <c r="D60" s="18"/>
      <c r="E60" s="18"/>
      <c r="F60" s="62"/>
      <c r="G60" s="17" t="s">
        <v>20</v>
      </c>
      <c r="H60" s="37">
        <v>1</v>
      </c>
      <c r="I60" s="67"/>
      <c r="J60" s="18" t="s">
        <v>2</v>
      </c>
      <c r="K60" s="63"/>
      <c r="L60" s="63"/>
      <c r="M60" s="64"/>
      <c r="N60" s="79"/>
      <c r="O60" s="63"/>
      <c r="P60" s="64"/>
      <c r="Q60" s="65"/>
    </row>
    <row r="61" spans="2:17" x14ac:dyDescent="0.3">
      <c r="B61" s="51" t="str">
        <f>IF(TRIM(H61)&lt;&gt;"",COUNTA($H$56:H61)&amp;"","")</f>
        <v>6</v>
      </c>
      <c r="C61" s="18"/>
      <c r="D61" s="18"/>
      <c r="E61" s="18"/>
      <c r="F61" s="62"/>
      <c r="G61" s="17" t="s">
        <v>21</v>
      </c>
      <c r="H61" s="37">
        <v>1</v>
      </c>
      <c r="I61" s="67"/>
      <c r="J61" s="18" t="s">
        <v>2</v>
      </c>
      <c r="K61" s="63"/>
      <c r="L61" s="63"/>
      <c r="M61" s="64"/>
      <c r="N61" s="79"/>
      <c r="O61" s="63"/>
      <c r="P61" s="64"/>
      <c r="Q61" s="65"/>
    </row>
    <row r="62" spans="2:17" x14ac:dyDescent="0.3">
      <c r="B62" s="51" t="str">
        <f>IF(TRIM(H62)&lt;&gt;"",COUNTA($H$56:H62)&amp;"","")</f>
        <v>7</v>
      </c>
      <c r="C62" s="18"/>
      <c r="D62" s="18"/>
      <c r="E62" s="18"/>
      <c r="F62" s="62"/>
      <c r="G62" s="17" t="s">
        <v>22</v>
      </c>
      <c r="H62" s="37">
        <v>1</v>
      </c>
      <c r="I62" s="67"/>
      <c r="J62" s="18" t="s">
        <v>2</v>
      </c>
      <c r="K62" s="63"/>
      <c r="L62" s="63"/>
      <c r="M62" s="64"/>
      <c r="N62" s="79"/>
      <c r="O62" s="63"/>
      <c r="P62" s="64"/>
      <c r="Q62" s="65"/>
    </row>
    <row r="63" spans="2:17" x14ac:dyDescent="0.3">
      <c r="B63" s="51" t="str">
        <f>IF(TRIM(H63)&lt;&gt;"",COUNTA($H$56:H63)&amp;"","")</f>
        <v>8</v>
      </c>
      <c r="C63" s="18"/>
      <c r="D63" s="18"/>
      <c r="E63" s="18"/>
      <c r="F63" s="62"/>
      <c r="G63" s="17" t="s">
        <v>14</v>
      </c>
      <c r="H63" s="37">
        <v>1</v>
      </c>
      <c r="I63" s="67"/>
      <c r="J63" s="18" t="s">
        <v>2</v>
      </c>
      <c r="K63" s="63"/>
      <c r="L63" s="63"/>
      <c r="M63" s="64"/>
      <c r="N63" s="79"/>
      <c r="O63" s="63"/>
      <c r="P63" s="64"/>
      <c r="Q63" s="65"/>
    </row>
    <row r="64" spans="2:17" ht="14.4" thickBot="1" x14ac:dyDescent="0.35">
      <c r="B64" s="51" t="str">
        <f>IF(TRIM(H64)&lt;&gt;"",COUNTA($H$56:H64)&amp;"","")</f>
        <v/>
      </c>
      <c r="C64" s="48"/>
      <c r="D64" s="48"/>
      <c r="E64" s="48"/>
      <c r="F64" s="3"/>
      <c r="G64" s="21" t="s">
        <v>5</v>
      </c>
      <c r="H64" s="22"/>
      <c r="I64" s="22"/>
      <c r="J64" s="23"/>
      <c r="K64" s="23"/>
      <c r="L64" s="23"/>
      <c r="M64" s="23"/>
      <c r="N64" s="80"/>
      <c r="O64" s="23"/>
      <c r="P64" s="23"/>
      <c r="Q64" s="68"/>
    </row>
    <row r="65" spans="2:17" x14ac:dyDescent="0.3">
      <c r="B65" s="51" t="str">
        <f>IF(TRIM(H65)&lt;&gt;"",COUNTA($H$56:H65)&amp;"","")</f>
        <v/>
      </c>
      <c r="C65" s="48"/>
      <c r="D65" s="48"/>
      <c r="E65" s="48"/>
      <c r="F65" s="3"/>
      <c r="G65" s="3"/>
      <c r="H65" s="39"/>
      <c r="I65" s="24"/>
      <c r="J65" s="24"/>
      <c r="K65" s="25"/>
      <c r="L65" s="25"/>
      <c r="M65" s="25"/>
      <c r="N65" s="81"/>
      <c r="O65" s="25"/>
      <c r="P65" s="25"/>
      <c r="Q65" s="69"/>
    </row>
    <row r="66" spans="2:17" x14ac:dyDescent="0.3">
      <c r="B66" s="51" t="str">
        <f>IF(TRIM(H66)&lt;&gt;"",COUNTA($H$56:H66)&amp;"","")</f>
        <v/>
      </c>
      <c r="C66" s="48"/>
      <c r="D66" s="48"/>
      <c r="E66" s="48"/>
      <c r="F66" s="3"/>
      <c r="G66" s="3"/>
      <c r="H66" s="40"/>
      <c r="I66" s="3"/>
      <c r="J66" s="3"/>
      <c r="K66" s="26"/>
      <c r="L66" s="26"/>
      <c r="M66" s="26"/>
      <c r="N66" s="82"/>
      <c r="O66" s="26"/>
      <c r="P66" s="26"/>
      <c r="Q66" s="70"/>
    </row>
    <row r="67" spans="2:17" x14ac:dyDescent="0.3">
      <c r="B67" s="51" t="str">
        <f>IF(TRIM(H67)&lt;&gt;"",COUNTA($H$56:H67)&amp;"","")</f>
        <v/>
      </c>
      <c r="C67" s="113"/>
      <c r="D67" s="113"/>
      <c r="E67" s="113"/>
      <c r="F67" s="113"/>
      <c r="G67" s="123" t="s">
        <v>8</v>
      </c>
      <c r="H67" s="113"/>
      <c r="I67" s="113"/>
      <c r="J67" s="113"/>
      <c r="K67" s="113"/>
      <c r="L67" s="113"/>
      <c r="M67" s="113"/>
      <c r="N67" s="114"/>
      <c r="O67" s="113"/>
      <c r="P67" s="113"/>
      <c r="Q67" s="112"/>
    </row>
    <row r="68" spans="2:17" ht="14.25" customHeight="1" x14ac:dyDescent="0.3">
      <c r="B68" s="51" t="str">
        <f>IF(TRIM(H68)&lt;&gt;"",COUNTA($H$56:H68)&amp;"","")</f>
        <v>9</v>
      </c>
      <c r="C68" s="111"/>
      <c r="D68" s="111" t="s">
        <v>47</v>
      </c>
      <c r="E68" s="111" t="s">
        <v>78</v>
      </c>
      <c r="F68" s="111"/>
      <c r="G68" s="103" t="s">
        <v>75</v>
      </c>
      <c r="H68" s="106">
        <f t="shared" ref="H68:H78" si="0">ROUND(I68,0)</f>
        <v>21</v>
      </c>
      <c r="I68" s="5">
        <f>20.5</f>
        <v>20.5</v>
      </c>
      <c r="J68" s="5" t="s">
        <v>33</v>
      </c>
      <c r="K68" s="20"/>
      <c r="L68" s="20"/>
      <c r="M68" s="110"/>
      <c r="N68" s="83"/>
      <c r="O68" s="20"/>
      <c r="P68" s="110"/>
      <c r="Q68" s="57"/>
    </row>
    <row r="69" spans="2:17" ht="14.25" customHeight="1" x14ac:dyDescent="0.3">
      <c r="B69" s="51" t="str">
        <f>IF(TRIM(H69)&lt;&gt;"",COUNTA($H$56:H69)&amp;"","")</f>
        <v>10</v>
      </c>
      <c r="C69" s="111"/>
      <c r="D69" s="111" t="s">
        <v>47</v>
      </c>
      <c r="E69" s="111" t="s">
        <v>79</v>
      </c>
      <c r="F69" s="111"/>
      <c r="G69" s="103" t="s">
        <v>75</v>
      </c>
      <c r="H69" s="106">
        <f t="shared" si="0"/>
        <v>15</v>
      </c>
      <c r="I69" s="5">
        <f>15.49</f>
        <v>15.49</v>
      </c>
      <c r="J69" s="5" t="s">
        <v>33</v>
      </c>
      <c r="K69" s="20"/>
      <c r="L69" s="20"/>
      <c r="M69" s="110"/>
      <c r="N69" s="83"/>
      <c r="O69" s="20"/>
      <c r="P69" s="110"/>
      <c r="Q69" s="57"/>
    </row>
    <row r="70" spans="2:17" ht="14.25" customHeight="1" x14ac:dyDescent="0.3">
      <c r="B70" s="51" t="str">
        <f>IF(TRIM(H70)&lt;&gt;"",COUNTA($H$56:H70)&amp;"","")</f>
        <v>11</v>
      </c>
      <c r="C70" s="111"/>
      <c r="D70" s="111" t="s">
        <v>81</v>
      </c>
      <c r="E70" s="111" t="s">
        <v>78</v>
      </c>
      <c r="F70" s="111"/>
      <c r="G70" s="103" t="s">
        <v>80</v>
      </c>
      <c r="H70" s="106">
        <f t="shared" si="0"/>
        <v>20</v>
      </c>
      <c r="I70" s="5">
        <v>20</v>
      </c>
      <c r="J70" s="5" t="s">
        <v>33</v>
      </c>
      <c r="K70" s="20"/>
      <c r="L70" s="20"/>
      <c r="M70" s="110"/>
      <c r="N70" s="83"/>
      <c r="O70" s="20"/>
      <c r="P70" s="110"/>
      <c r="Q70" s="57"/>
    </row>
    <row r="71" spans="2:17" ht="14.25" customHeight="1" x14ac:dyDescent="0.3">
      <c r="B71" s="51" t="str">
        <f>IF(TRIM(H71)&lt;&gt;"",COUNTA($H$56:H71)&amp;"","")</f>
        <v>12</v>
      </c>
      <c r="C71" s="111"/>
      <c r="D71" s="111" t="s">
        <v>54</v>
      </c>
      <c r="E71" s="111" t="s">
        <v>79</v>
      </c>
      <c r="F71" s="111"/>
      <c r="G71" s="103" t="s">
        <v>75</v>
      </c>
      <c r="H71" s="106">
        <f t="shared" si="0"/>
        <v>15</v>
      </c>
      <c r="I71" s="5">
        <v>15.33</v>
      </c>
      <c r="J71" s="5" t="s">
        <v>33</v>
      </c>
      <c r="K71" s="20"/>
      <c r="L71" s="20"/>
      <c r="M71" s="110"/>
      <c r="N71" s="83"/>
      <c r="O71" s="20"/>
      <c r="P71" s="110"/>
      <c r="Q71" s="57"/>
    </row>
    <row r="72" spans="2:17" ht="14.25" customHeight="1" x14ac:dyDescent="0.3">
      <c r="B72" s="51" t="str">
        <f>IF(TRIM(H72)&lt;&gt;"",COUNTA($H$56:H72)&amp;"","")</f>
        <v>13</v>
      </c>
      <c r="C72" s="111"/>
      <c r="D72" s="111" t="s">
        <v>59</v>
      </c>
      <c r="E72" s="111" t="s">
        <v>76</v>
      </c>
      <c r="F72" s="111"/>
      <c r="G72" s="103" t="s">
        <v>75</v>
      </c>
      <c r="H72" s="106">
        <f t="shared" si="0"/>
        <v>6</v>
      </c>
      <c r="I72" s="5">
        <v>5.8330000000000002</v>
      </c>
      <c r="J72" s="5" t="s">
        <v>33</v>
      </c>
      <c r="K72" s="20"/>
      <c r="L72" s="20"/>
      <c r="M72" s="110"/>
      <c r="N72" s="83"/>
      <c r="O72" s="20"/>
      <c r="P72" s="110"/>
      <c r="Q72" s="57"/>
    </row>
    <row r="73" spans="2:17" ht="14.25" customHeight="1" x14ac:dyDescent="0.3">
      <c r="B73" s="51" t="str">
        <f>IF(TRIM(H73)&lt;&gt;"",COUNTA($H$56:H73)&amp;"","")</f>
        <v>14</v>
      </c>
      <c r="C73" s="111"/>
      <c r="D73" s="111" t="s">
        <v>61</v>
      </c>
      <c r="E73" s="111" t="s">
        <v>76</v>
      </c>
      <c r="F73" s="111"/>
      <c r="G73" s="103" t="s">
        <v>75</v>
      </c>
      <c r="H73" s="106">
        <f t="shared" si="0"/>
        <v>148</v>
      </c>
      <c r="I73" s="5">
        <f>148.27</f>
        <v>148.27000000000001</v>
      </c>
      <c r="J73" s="5" t="s">
        <v>33</v>
      </c>
      <c r="K73" s="20"/>
      <c r="L73" s="20"/>
      <c r="M73" s="110"/>
      <c r="N73" s="83"/>
      <c r="O73" s="20"/>
      <c r="P73" s="110"/>
      <c r="Q73" s="57"/>
    </row>
    <row r="74" spans="2:17" ht="14.25" customHeight="1" x14ac:dyDescent="0.3">
      <c r="B74" s="51" t="str">
        <f>IF(TRIM(H74)&lt;&gt;"",COUNTA($H$56:H74)&amp;"","")</f>
        <v>15</v>
      </c>
      <c r="C74" s="111"/>
      <c r="D74" s="111" t="s">
        <v>62</v>
      </c>
      <c r="E74" s="111" t="s">
        <v>76</v>
      </c>
      <c r="F74" s="111"/>
      <c r="G74" s="103" t="s">
        <v>75</v>
      </c>
      <c r="H74" s="106">
        <f t="shared" si="0"/>
        <v>32</v>
      </c>
      <c r="I74" s="5">
        <v>31.58</v>
      </c>
      <c r="J74" s="5" t="s">
        <v>33</v>
      </c>
      <c r="K74" s="20"/>
      <c r="L74" s="20"/>
      <c r="M74" s="110"/>
      <c r="N74" s="83"/>
      <c r="O74" s="20"/>
      <c r="P74" s="110"/>
      <c r="Q74" s="57"/>
    </row>
    <row r="75" spans="2:17" ht="14.25" customHeight="1" x14ac:dyDescent="0.3">
      <c r="B75" s="51" t="str">
        <f>IF(TRIM(H75)&lt;&gt;"",COUNTA($H$56:H75)&amp;"","")</f>
        <v>16</v>
      </c>
      <c r="C75" s="111"/>
      <c r="D75" s="111" t="s">
        <v>67</v>
      </c>
      <c r="E75" s="111" t="s">
        <v>78</v>
      </c>
      <c r="F75" s="111"/>
      <c r="G75" s="103" t="s">
        <v>77</v>
      </c>
      <c r="H75" s="106">
        <f t="shared" si="0"/>
        <v>23</v>
      </c>
      <c r="I75" s="5">
        <v>23</v>
      </c>
      <c r="J75" s="5" t="s">
        <v>33</v>
      </c>
      <c r="K75" s="20"/>
      <c r="L75" s="20"/>
      <c r="M75" s="110"/>
      <c r="N75" s="83"/>
      <c r="O75" s="20"/>
      <c r="P75" s="110"/>
      <c r="Q75" s="57"/>
    </row>
    <row r="76" spans="2:17" ht="14.25" customHeight="1" x14ac:dyDescent="0.3">
      <c r="B76" s="51" t="str">
        <f>IF(TRIM(H76)&lt;&gt;"",COUNTA($H$56:H76)&amp;"","")</f>
        <v>17</v>
      </c>
      <c r="C76" s="111"/>
      <c r="D76" s="111" t="s">
        <v>67</v>
      </c>
      <c r="E76" s="111" t="s">
        <v>78</v>
      </c>
      <c r="F76" s="111"/>
      <c r="G76" s="103" t="s">
        <v>75</v>
      </c>
      <c r="H76" s="106">
        <f t="shared" si="0"/>
        <v>106</v>
      </c>
      <c r="I76" s="5">
        <f>106.49</f>
        <v>106.49</v>
      </c>
      <c r="J76" s="5" t="s">
        <v>33</v>
      </c>
      <c r="K76" s="20"/>
      <c r="L76" s="20"/>
      <c r="M76" s="110"/>
      <c r="N76" s="83"/>
      <c r="O76" s="20"/>
      <c r="P76" s="110"/>
      <c r="Q76" s="57"/>
    </row>
    <row r="77" spans="2:17" ht="14.25" customHeight="1" x14ac:dyDescent="0.3">
      <c r="B77" s="51" t="str">
        <f>IF(TRIM(H77)&lt;&gt;"",COUNTA($H$56:H77)&amp;"","")</f>
        <v>18</v>
      </c>
      <c r="C77" s="111"/>
      <c r="D77" s="48" t="s">
        <v>73</v>
      </c>
      <c r="E77" s="111" t="s">
        <v>76</v>
      </c>
      <c r="F77" s="111"/>
      <c r="G77" s="103" t="s">
        <v>77</v>
      </c>
      <c r="H77" s="106">
        <f t="shared" si="0"/>
        <v>42</v>
      </c>
      <c r="I77" s="5">
        <f>24.083+17.5</f>
        <v>41.582999999999998</v>
      </c>
      <c r="J77" s="5" t="s">
        <v>33</v>
      </c>
      <c r="K77" s="20"/>
      <c r="L77" s="20"/>
      <c r="M77" s="110"/>
      <c r="N77" s="83"/>
      <c r="O77" s="20"/>
      <c r="P77" s="110"/>
      <c r="Q77" s="57"/>
    </row>
    <row r="78" spans="2:17" ht="14.25" customHeight="1" x14ac:dyDescent="0.3">
      <c r="B78" s="51" t="str">
        <f>IF(TRIM(H78)&lt;&gt;"",COUNTA($H$56:H78)&amp;"","")</f>
        <v>19</v>
      </c>
      <c r="C78" s="111"/>
      <c r="D78" s="48" t="s">
        <v>73</v>
      </c>
      <c r="E78" s="111" t="s">
        <v>76</v>
      </c>
      <c r="F78" s="111"/>
      <c r="G78" s="103" t="s">
        <v>75</v>
      </c>
      <c r="H78" s="106">
        <f t="shared" si="0"/>
        <v>22</v>
      </c>
      <c r="I78" s="5">
        <f>22.416</f>
        <v>22.416</v>
      </c>
      <c r="J78" s="5" t="s">
        <v>33</v>
      </c>
      <c r="K78" s="20"/>
      <c r="L78" s="20"/>
      <c r="M78" s="110"/>
      <c r="N78" s="83"/>
      <c r="O78" s="20"/>
      <c r="P78" s="110"/>
      <c r="Q78" s="57"/>
    </row>
    <row r="79" spans="2:17" ht="14.4" thickBot="1" x14ac:dyDescent="0.35">
      <c r="B79" s="51" t="str">
        <f>IF(TRIM(H79)&lt;&gt;"",COUNTA($H$56:H79)&amp;"","")</f>
        <v/>
      </c>
      <c r="C79" s="48"/>
      <c r="D79" s="48"/>
      <c r="E79" s="48"/>
      <c r="F79" s="3"/>
      <c r="G79" s="21" t="s">
        <v>5</v>
      </c>
      <c r="H79" s="22"/>
      <c r="I79" s="22"/>
      <c r="J79" s="23"/>
      <c r="K79" s="23"/>
      <c r="L79" s="23"/>
      <c r="M79" s="80"/>
      <c r="N79" s="23"/>
      <c r="O79" s="80"/>
      <c r="P79" s="23"/>
      <c r="Q79" s="68"/>
    </row>
    <row r="80" spans="2:17" x14ac:dyDescent="0.3">
      <c r="B80" s="51" t="str">
        <f>IF(TRIM(H80)&lt;&gt;"",COUNTA($H$56:H80)&amp;"","")</f>
        <v/>
      </c>
      <c r="C80" s="111"/>
      <c r="D80" s="111"/>
      <c r="E80" s="111"/>
      <c r="F80" s="111"/>
      <c r="G80" s="103"/>
      <c r="H80" s="5"/>
      <c r="I80" s="5"/>
      <c r="J80" s="20"/>
      <c r="K80" s="20"/>
      <c r="L80" s="110"/>
      <c r="M80" s="83"/>
      <c r="N80" s="20"/>
      <c r="O80" s="20"/>
      <c r="P80" s="110"/>
      <c r="Q80" s="57"/>
    </row>
    <row r="81" spans="2:17" ht="14.25" customHeight="1" x14ac:dyDescent="0.3">
      <c r="B81" s="51" t="str">
        <f>IF(TRIM(H81)&lt;&gt;"",COUNTA($H$56:H81)&amp;"","")</f>
        <v/>
      </c>
      <c r="C81" s="111"/>
      <c r="D81" s="111"/>
      <c r="E81" s="111"/>
      <c r="F81" s="111"/>
      <c r="G81" s="103"/>
      <c r="H81" s="106"/>
      <c r="I81" s="5"/>
      <c r="J81" s="5"/>
      <c r="K81" s="20"/>
      <c r="L81" s="20"/>
      <c r="M81" s="110"/>
      <c r="N81" s="83"/>
      <c r="O81" s="20"/>
      <c r="P81" s="110"/>
      <c r="Q81" s="57"/>
    </row>
    <row r="82" spans="2:17" ht="14.25" customHeight="1" x14ac:dyDescent="0.3">
      <c r="B82" s="51" t="str">
        <f>IF(TRIM(H82)&lt;&gt;"",COUNTA($H$56:H82)&amp;"","")</f>
        <v/>
      </c>
      <c r="C82" s="111"/>
      <c r="D82" s="111"/>
      <c r="E82" s="111"/>
      <c r="F82" s="111"/>
      <c r="G82" s="49" t="s">
        <v>15</v>
      </c>
      <c r="H82" s="48"/>
      <c r="I82" s="48"/>
      <c r="J82" s="50"/>
      <c r="K82" s="94"/>
      <c r="L82" s="95"/>
      <c r="M82" s="95"/>
      <c r="N82" s="96"/>
      <c r="O82" s="5"/>
      <c r="P82" s="1"/>
      <c r="Q82" s="59"/>
    </row>
    <row r="83" spans="2:17" ht="14.25" customHeight="1" x14ac:dyDescent="0.3">
      <c r="B83" s="51" t="str">
        <f>IF(TRIM(H83)&lt;&gt;"",COUNTA($H$56:H83)&amp;"","")</f>
        <v/>
      </c>
      <c r="C83" s="111"/>
      <c r="D83" s="111"/>
      <c r="E83" s="111"/>
      <c r="F83" s="111"/>
      <c r="G83" s="49" t="s">
        <v>26</v>
      </c>
      <c r="H83" s="52"/>
      <c r="I83" s="52"/>
      <c r="J83" s="53"/>
      <c r="K83" s="97"/>
      <c r="L83" s="95"/>
      <c r="M83" s="95"/>
      <c r="N83" s="98"/>
      <c r="O83" s="5"/>
      <c r="P83" s="1"/>
      <c r="Q83" s="59"/>
    </row>
    <row r="84" spans="2:17" ht="14.25" customHeight="1" x14ac:dyDescent="0.3">
      <c r="B84" s="51" t="str">
        <f>IF(TRIM(H84)&lt;&gt;"",COUNTA($H$56:H84)&amp;"","")</f>
        <v/>
      </c>
      <c r="C84" s="111"/>
      <c r="D84" s="111"/>
      <c r="E84" s="111"/>
      <c r="F84" s="111"/>
      <c r="G84" s="54" t="s">
        <v>16</v>
      </c>
      <c r="H84" s="52"/>
      <c r="I84" s="52"/>
      <c r="J84" s="53"/>
      <c r="K84" s="99"/>
      <c r="L84" s="95"/>
      <c r="M84" s="95"/>
      <c r="N84" s="98"/>
      <c r="O84" s="5"/>
      <c r="P84" s="1"/>
      <c r="Q84" s="59"/>
    </row>
    <row r="85" spans="2:17" ht="14.25" customHeight="1" thickBot="1" x14ac:dyDescent="0.35">
      <c r="B85" s="51" t="str">
        <f>IF(TRIM(H85)&lt;&gt;"",COUNTA($H$56:H85)&amp;"","")</f>
        <v/>
      </c>
      <c r="C85" s="111"/>
      <c r="D85" s="48"/>
      <c r="E85" s="111"/>
      <c r="F85" s="111"/>
      <c r="G85" s="91" t="s">
        <v>17</v>
      </c>
      <c r="H85" s="92"/>
      <c r="I85" s="92"/>
      <c r="J85" s="93"/>
      <c r="K85" s="100"/>
      <c r="L85" s="101"/>
      <c r="M85" s="101"/>
      <c r="N85" s="102"/>
      <c r="O85" s="6"/>
      <c r="P85" s="19"/>
      <c r="Q85" s="61"/>
    </row>
    <row r="86" spans="2:17" ht="18" customHeight="1" thickBot="1" x14ac:dyDescent="0.35">
      <c r="B86" s="125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7"/>
    </row>
    <row r="88" spans="2:17" x14ac:dyDescent="0.3">
      <c r="C88" s="33"/>
      <c r="D88" s="33"/>
      <c r="E88" s="33"/>
      <c r="F88" s="33"/>
    </row>
  </sheetData>
  <mergeCells count="15">
    <mergeCell ref="G53:G54"/>
    <mergeCell ref="P53:P54"/>
    <mergeCell ref="Q53:Q54"/>
    <mergeCell ref="B86:Q86"/>
    <mergeCell ref="H53:H54"/>
    <mergeCell ref="I53:I54"/>
    <mergeCell ref="J53:J54"/>
    <mergeCell ref="K53:M53"/>
    <mergeCell ref="N53:N54"/>
    <mergeCell ref="O53:O54"/>
    <mergeCell ref="B53:B54"/>
    <mergeCell ref="C53:C54"/>
    <mergeCell ref="D53:D54"/>
    <mergeCell ref="E53:E54"/>
    <mergeCell ref="F53:F54"/>
  </mergeCells>
  <printOptions horizontalCentered="1"/>
  <pageMargins left="0.2" right="0.25" top="0.25" bottom="0.25" header="0" footer="0"/>
  <pageSetup scale="41" fitToHeight="0" orientation="portrait" horizontalDpi="1200" verticalDpi="1200" r:id="rId1"/>
  <headerFooter differentFirst="1">
    <oddHeader>&amp;CPage &amp;P of &amp;N</oddHeader>
  </headerFooter>
  <rowBreaks count="1" manualBreakCount="1">
    <brk id="52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P446"/>
  <sheetViews>
    <sheetView showGridLines="0" view="pageBreakPreview" topLeftCell="A5" zoomScale="85" zoomScaleNormal="85" zoomScaleSheetLayoutView="85" workbookViewId="0">
      <selection sqref="A1:XFD9"/>
    </sheetView>
  </sheetViews>
  <sheetFormatPr defaultColWidth="9.109375" defaultRowHeight="13.8" x14ac:dyDescent="0.3"/>
  <cols>
    <col min="1" max="1" width="2.88671875" style="8" customWidth="1"/>
    <col min="2" max="2" width="4.44140625" style="11" bestFit="1" customWidth="1"/>
    <col min="3" max="3" width="10.88671875" style="11" customWidth="1"/>
    <col min="4" max="5" width="15" style="11" customWidth="1"/>
    <col min="6" max="6" width="68.44140625" style="8" customWidth="1"/>
    <col min="7" max="7" width="8.88671875" style="34" customWidth="1"/>
    <col min="8" max="8" width="11.44140625" style="11" hidden="1" customWidth="1"/>
    <col min="9" max="9" width="9" style="11" customWidth="1"/>
    <col min="10" max="10" width="9.6640625" style="11" customWidth="1"/>
    <col min="11" max="11" width="9.88671875" style="11" customWidth="1"/>
    <col min="12" max="12" width="10" style="11" customWidth="1"/>
    <col min="13" max="13" width="12.44140625" style="55" customWidth="1"/>
    <col min="14" max="14" width="13.88671875" style="8" customWidth="1"/>
    <col min="15" max="15" width="13.33203125" style="8" customWidth="1"/>
    <col min="16" max="16" width="11.6640625" style="8" customWidth="1"/>
    <col min="17" max="16384" width="9.109375" style="8"/>
  </cols>
  <sheetData>
    <row r="2" spans="2:12" x14ac:dyDescent="0.3">
      <c r="B2" s="9"/>
      <c r="C2" s="9"/>
      <c r="D2" s="9"/>
      <c r="E2" s="9"/>
      <c r="F2" s="10"/>
      <c r="G2" s="35"/>
      <c r="H2" s="9"/>
      <c r="I2" s="9"/>
      <c r="J2" s="9"/>
      <c r="K2" s="9"/>
      <c r="L2" s="9"/>
    </row>
    <row r="3" spans="2:12" x14ac:dyDescent="0.3">
      <c r="B3" s="9"/>
      <c r="C3" s="9"/>
      <c r="D3" s="9"/>
      <c r="E3" s="9"/>
      <c r="F3" s="10"/>
      <c r="G3" s="35"/>
      <c r="H3" s="9"/>
      <c r="I3" s="9"/>
      <c r="J3" s="9"/>
      <c r="K3" s="9"/>
      <c r="L3" s="9"/>
    </row>
    <row r="4" spans="2:12" x14ac:dyDescent="0.3">
      <c r="B4" s="9"/>
      <c r="C4" s="9"/>
      <c r="D4" s="9"/>
      <c r="E4" s="9"/>
      <c r="F4" s="10"/>
      <c r="G4" s="35"/>
      <c r="H4" s="9"/>
      <c r="I4" s="9"/>
      <c r="J4" s="9"/>
      <c r="K4" s="9"/>
      <c r="L4" s="9"/>
    </row>
    <row r="7" spans="2:12" ht="14.25" customHeight="1" x14ac:dyDescent="0.3">
      <c r="F7" s="10"/>
    </row>
    <row r="8" spans="2:12" ht="14.25" customHeight="1" x14ac:dyDescent="0.3"/>
    <row r="9" spans="2:12" ht="14.25" customHeight="1" x14ac:dyDescent="0.3"/>
    <row r="10" spans="2:12" ht="14.25" customHeight="1" x14ac:dyDescent="0.3"/>
    <row r="11" spans="2:12" ht="14.25" customHeight="1" x14ac:dyDescent="0.3">
      <c r="F11" s="12"/>
    </row>
    <row r="12" spans="2:12" ht="14.25" customHeight="1" x14ac:dyDescent="0.3">
      <c r="F12" s="12"/>
    </row>
    <row r="13" spans="2:12" ht="14.25" customHeight="1" x14ac:dyDescent="0.3">
      <c r="F13" s="12"/>
    </row>
    <row r="14" spans="2:12" ht="14.25" customHeight="1" x14ac:dyDescent="0.3">
      <c r="F14" s="12"/>
    </row>
    <row r="15" spans="2:12" ht="15" customHeight="1" x14ac:dyDescent="0.3">
      <c r="F15" s="12"/>
    </row>
    <row r="46" spans="4:6" x14ac:dyDescent="0.3">
      <c r="D46" s="13" t="s">
        <v>13</v>
      </c>
      <c r="E46" s="104">
        <v>-3174</v>
      </c>
      <c r="F46" s="104"/>
    </row>
    <row r="47" spans="4:6" x14ac:dyDescent="0.3">
      <c r="D47" s="120"/>
      <c r="E47" s="14"/>
    </row>
    <row r="48" spans="4:6" x14ac:dyDescent="0.3">
      <c r="D48" s="15" t="s">
        <v>11</v>
      </c>
      <c r="E48" s="104" t="s">
        <v>10</v>
      </c>
      <c r="F48" s="104"/>
    </row>
    <row r="53" spans="2:16" ht="14.4" thickBot="1" x14ac:dyDescent="0.35"/>
    <row r="54" spans="2:16" ht="13.95" customHeight="1" x14ac:dyDescent="0.3">
      <c r="B54" s="140" t="s">
        <v>0</v>
      </c>
      <c r="C54" s="142" t="s">
        <v>9</v>
      </c>
      <c r="D54" s="134" t="s">
        <v>36</v>
      </c>
      <c r="E54" s="134" t="s">
        <v>34</v>
      </c>
      <c r="F54" s="134" t="s">
        <v>8</v>
      </c>
      <c r="G54" s="132" t="s">
        <v>1</v>
      </c>
      <c r="H54" s="134" t="s">
        <v>6</v>
      </c>
      <c r="I54" s="134" t="s">
        <v>12</v>
      </c>
      <c r="J54" s="134" t="s">
        <v>23</v>
      </c>
      <c r="K54" s="134"/>
      <c r="L54" s="134"/>
      <c r="M54" s="137" t="s">
        <v>27</v>
      </c>
      <c r="N54" s="137" t="s">
        <v>30</v>
      </c>
      <c r="O54" s="128" t="s">
        <v>31</v>
      </c>
      <c r="P54" s="130" t="s">
        <v>24</v>
      </c>
    </row>
    <row r="55" spans="2:16" ht="28.2" thickBot="1" x14ac:dyDescent="0.35">
      <c r="B55" s="141"/>
      <c r="C55" s="143"/>
      <c r="D55" s="135"/>
      <c r="E55" s="135"/>
      <c r="F55" s="135"/>
      <c r="G55" s="133"/>
      <c r="H55" s="135"/>
      <c r="I55" s="135"/>
      <c r="J55" s="71" t="s">
        <v>25</v>
      </c>
      <c r="K55" s="71" t="s">
        <v>29</v>
      </c>
      <c r="L55" s="78" t="s">
        <v>28</v>
      </c>
      <c r="M55" s="138"/>
      <c r="N55" s="138"/>
      <c r="O55" s="129"/>
      <c r="P55" s="131"/>
    </row>
    <row r="56" spans="2:16" x14ac:dyDescent="0.3">
      <c r="B56" s="72"/>
      <c r="C56" s="73"/>
      <c r="D56" s="73"/>
      <c r="E56" s="73"/>
      <c r="F56" s="3" t="s">
        <v>4</v>
      </c>
      <c r="G56" s="75"/>
      <c r="H56" s="73"/>
      <c r="I56" s="73"/>
      <c r="J56" s="73"/>
      <c r="K56" s="73"/>
      <c r="L56" s="73"/>
      <c r="M56" s="76"/>
      <c r="N56" s="76"/>
      <c r="O56" s="76"/>
      <c r="P56" s="77"/>
    </row>
    <row r="57" spans="2:16" x14ac:dyDescent="0.3">
      <c r="B57" s="51" t="str">
        <f>IF(TRIM(G57)&lt;&gt;"",COUNTA($G$57:G57)&amp;"","")</f>
        <v>1</v>
      </c>
      <c r="C57" s="18"/>
      <c r="D57" s="18"/>
      <c r="E57" s="18"/>
      <c r="F57" s="17" t="s">
        <v>7</v>
      </c>
      <c r="G57" s="37">
        <v>1</v>
      </c>
      <c r="H57" s="52"/>
      <c r="I57" s="18" t="s">
        <v>2</v>
      </c>
      <c r="J57" s="63"/>
      <c r="K57" s="63"/>
      <c r="L57" s="64"/>
      <c r="M57" s="79"/>
      <c r="N57" s="63"/>
      <c r="O57" s="64"/>
      <c r="P57" s="65"/>
    </row>
    <row r="58" spans="2:16" x14ac:dyDescent="0.3">
      <c r="B58" s="51" t="str">
        <f>IF(TRIM(G58)&lt;&gt;"",COUNTA($G$57:G58)&amp;"","")</f>
        <v>2</v>
      </c>
      <c r="C58" s="18"/>
      <c r="D58" s="18"/>
      <c r="E58" s="18"/>
      <c r="F58" s="17" t="s">
        <v>18</v>
      </c>
      <c r="G58" s="37">
        <v>1</v>
      </c>
      <c r="H58" s="66"/>
      <c r="I58" s="18" t="s">
        <v>2</v>
      </c>
      <c r="J58" s="63"/>
      <c r="K58" s="63"/>
      <c r="L58" s="64"/>
      <c r="M58" s="79"/>
      <c r="N58" s="63"/>
      <c r="O58" s="64"/>
      <c r="P58" s="65"/>
    </row>
    <row r="59" spans="2:16" s="27" customFormat="1" x14ac:dyDescent="0.3">
      <c r="B59" s="51" t="str">
        <f>IF(TRIM(G59)&lt;&gt;"",COUNTA($G$57:G59)&amp;"","")</f>
        <v>3</v>
      </c>
      <c r="C59" s="18"/>
      <c r="D59" s="18"/>
      <c r="E59" s="18"/>
      <c r="F59" s="17" t="s">
        <v>3</v>
      </c>
      <c r="G59" s="37">
        <v>1</v>
      </c>
      <c r="H59" s="67"/>
      <c r="I59" s="18" t="s">
        <v>2</v>
      </c>
      <c r="J59" s="63"/>
      <c r="K59" s="63"/>
      <c r="L59" s="64"/>
      <c r="M59" s="79"/>
      <c r="N59" s="63"/>
      <c r="O59" s="64"/>
      <c r="P59" s="65"/>
    </row>
    <row r="60" spans="2:16" x14ac:dyDescent="0.3">
      <c r="B60" s="51" t="str">
        <f>IF(TRIM(G60)&lt;&gt;"",COUNTA($G$57:G60)&amp;"","")</f>
        <v>4</v>
      </c>
      <c r="C60" s="18"/>
      <c r="D60" s="18"/>
      <c r="E60" s="18"/>
      <c r="F60" s="17" t="s">
        <v>19</v>
      </c>
      <c r="G60" s="37">
        <v>1</v>
      </c>
      <c r="H60" s="67"/>
      <c r="I60" s="18" t="s">
        <v>2</v>
      </c>
      <c r="J60" s="63"/>
      <c r="K60" s="63"/>
      <c r="L60" s="64"/>
      <c r="M60" s="79"/>
      <c r="N60" s="63"/>
      <c r="O60" s="64"/>
      <c r="P60" s="65"/>
    </row>
    <row r="61" spans="2:16" x14ac:dyDescent="0.3">
      <c r="B61" s="51" t="str">
        <f>IF(TRIM(G61)&lt;&gt;"",COUNTA($G$57:G61)&amp;"","")</f>
        <v>5</v>
      </c>
      <c r="C61" s="18"/>
      <c r="D61" s="18"/>
      <c r="E61" s="18"/>
      <c r="F61" s="17" t="s">
        <v>20</v>
      </c>
      <c r="G61" s="37">
        <v>1</v>
      </c>
      <c r="H61" s="67"/>
      <c r="I61" s="18" t="s">
        <v>2</v>
      </c>
      <c r="J61" s="63"/>
      <c r="K61" s="63"/>
      <c r="L61" s="64"/>
      <c r="M61" s="79"/>
      <c r="N61" s="63"/>
      <c r="O61" s="64"/>
      <c r="P61" s="65"/>
    </row>
    <row r="62" spans="2:16" x14ac:dyDescent="0.3">
      <c r="B62" s="51" t="str">
        <f>IF(TRIM(G62)&lt;&gt;"",COUNTA($G$57:G62)&amp;"","")</f>
        <v>6</v>
      </c>
      <c r="C62" s="18"/>
      <c r="D62" s="18"/>
      <c r="E62" s="18"/>
      <c r="F62" s="17" t="s">
        <v>21</v>
      </c>
      <c r="G62" s="37">
        <v>1</v>
      </c>
      <c r="H62" s="67"/>
      <c r="I62" s="18" t="s">
        <v>2</v>
      </c>
      <c r="J62" s="63"/>
      <c r="K62" s="63"/>
      <c r="L62" s="64"/>
      <c r="M62" s="79"/>
      <c r="N62" s="63"/>
      <c r="O62" s="64"/>
      <c r="P62" s="65"/>
    </row>
    <row r="63" spans="2:16" x14ac:dyDescent="0.3">
      <c r="B63" s="51" t="str">
        <f>IF(TRIM(G63)&lt;&gt;"",COUNTA($G$57:G63)&amp;"","")</f>
        <v>7</v>
      </c>
      <c r="C63" s="18"/>
      <c r="D63" s="18"/>
      <c r="E63" s="18"/>
      <c r="F63" s="17" t="s">
        <v>22</v>
      </c>
      <c r="G63" s="37">
        <v>1</v>
      </c>
      <c r="H63" s="67"/>
      <c r="I63" s="18" t="s">
        <v>2</v>
      </c>
      <c r="J63" s="63"/>
      <c r="K63" s="63"/>
      <c r="L63" s="64"/>
      <c r="M63" s="79"/>
      <c r="N63" s="63"/>
      <c r="O63" s="64"/>
      <c r="P63" s="65"/>
    </row>
    <row r="64" spans="2:16" x14ac:dyDescent="0.3">
      <c r="B64" s="51" t="str">
        <f>IF(TRIM(G64)&lt;&gt;"",COUNTA($G$57:G64)&amp;"","")</f>
        <v>8</v>
      </c>
      <c r="C64" s="18"/>
      <c r="D64" s="18"/>
      <c r="E64" s="18"/>
      <c r="F64" s="17" t="s">
        <v>14</v>
      </c>
      <c r="G64" s="37">
        <v>1</v>
      </c>
      <c r="H64" s="67"/>
      <c r="I64" s="18" t="s">
        <v>2</v>
      </c>
      <c r="J64" s="63"/>
      <c r="K64" s="63"/>
      <c r="L64" s="64"/>
      <c r="M64" s="79"/>
      <c r="N64" s="63"/>
      <c r="O64" s="64"/>
      <c r="P64" s="65"/>
    </row>
    <row r="65" spans="2:16" ht="14.4" thickBot="1" x14ac:dyDescent="0.35">
      <c r="B65" s="51" t="str">
        <f>IF(TRIM(G65)&lt;&gt;"",COUNTA($G$57:G65)&amp;"","")</f>
        <v/>
      </c>
      <c r="C65" s="48"/>
      <c r="D65" s="48"/>
      <c r="E65" s="48"/>
      <c r="F65" s="21" t="s">
        <v>5</v>
      </c>
      <c r="G65" s="38"/>
      <c r="H65" s="22"/>
      <c r="I65" s="22"/>
      <c r="J65" s="23"/>
      <c r="K65" s="23"/>
      <c r="L65" s="23"/>
      <c r="M65" s="80"/>
      <c r="N65" s="23"/>
      <c r="O65" s="23"/>
      <c r="P65" s="68"/>
    </row>
    <row r="66" spans="2:16" x14ac:dyDescent="0.3">
      <c r="B66" s="51" t="str">
        <f>IF(TRIM(G66)&lt;&gt;"",COUNTA($G$57:G66)&amp;"","")</f>
        <v/>
      </c>
      <c r="C66" s="48"/>
      <c r="D66" s="48"/>
      <c r="E66" s="48"/>
      <c r="F66" s="3"/>
      <c r="G66" s="39"/>
      <c r="H66" s="24"/>
      <c r="I66" s="24"/>
      <c r="J66" s="25"/>
      <c r="K66" s="25"/>
      <c r="L66" s="25"/>
      <c r="M66" s="81"/>
      <c r="N66" s="25"/>
      <c r="O66" s="25"/>
      <c r="P66" s="69"/>
    </row>
    <row r="67" spans="2:16" x14ac:dyDescent="0.3">
      <c r="B67" s="51" t="str">
        <f>IF(TRIM(G67)&lt;&gt;"",COUNTA($G$57:G67)&amp;"","")</f>
        <v/>
      </c>
      <c r="C67" s="48"/>
      <c r="D67" s="48"/>
      <c r="E67" s="48"/>
      <c r="F67" s="3"/>
      <c r="G67" s="40"/>
      <c r="H67" s="3"/>
      <c r="I67" s="3"/>
      <c r="J67" s="26"/>
      <c r="K67" s="26"/>
      <c r="L67" s="26"/>
      <c r="M67" s="82"/>
      <c r="N67" s="26"/>
      <c r="O67" s="26"/>
      <c r="P67" s="70"/>
    </row>
    <row r="68" spans="2:16" x14ac:dyDescent="0.3">
      <c r="B68" s="51" t="str">
        <f>IF(TRIM(G68)&lt;&gt;"",COUNTA($G$57:G68)&amp;"","")</f>
        <v/>
      </c>
      <c r="C68" s="16"/>
      <c r="D68" s="16"/>
      <c r="E68" s="16"/>
      <c r="F68" s="123" t="s">
        <v>8</v>
      </c>
      <c r="G68" s="41"/>
      <c r="H68" s="16"/>
      <c r="I68" s="16"/>
      <c r="J68" s="16"/>
      <c r="K68" s="16"/>
      <c r="L68" s="16"/>
      <c r="M68" s="87"/>
      <c r="N68" s="16"/>
      <c r="O68" s="16"/>
      <c r="P68" s="56"/>
    </row>
    <row r="69" spans="2:16" x14ac:dyDescent="0.3">
      <c r="B69" s="51" t="str">
        <f>IF(TRIM(G69)&lt;&gt;"",COUNTA($G$57:G69)&amp;"","")</f>
        <v>9</v>
      </c>
      <c r="C69" s="136"/>
      <c r="D69" s="105"/>
      <c r="E69" s="48" t="s">
        <v>47</v>
      </c>
      <c r="F69" s="17" t="s">
        <v>159</v>
      </c>
      <c r="G69" s="106">
        <v>4</v>
      </c>
      <c r="H69" s="66">
        <v>4</v>
      </c>
      <c r="I69" s="18" t="s">
        <v>32</v>
      </c>
      <c r="J69" s="20"/>
      <c r="K69" s="20"/>
      <c r="L69" s="32"/>
      <c r="M69" s="83"/>
      <c r="N69" s="20"/>
      <c r="O69" s="32"/>
      <c r="P69" s="57"/>
    </row>
    <row r="70" spans="2:16" x14ac:dyDescent="0.3">
      <c r="B70" s="51" t="str">
        <f>IF(TRIM(G70)&lt;&gt;"",COUNTA($G$57:G70)&amp;"","")</f>
        <v>10</v>
      </c>
      <c r="C70" s="136"/>
      <c r="D70" s="105"/>
      <c r="E70" s="48" t="s">
        <v>47</v>
      </c>
      <c r="F70" s="17" t="s">
        <v>160</v>
      </c>
      <c r="G70" s="106">
        <v>6</v>
      </c>
      <c r="H70" s="66">
        <v>6</v>
      </c>
      <c r="I70" s="18" t="s">
        <v>32</v>
      </c>
      <c r="J70" s="20"/>
      <c r="K70" s="20"/>
      <c r="L70" s="32"/>
      <c r="M70" s="83"/>
      <c r="N70" s="20"/>
      <c r="O70" s="32"/>
      <c r="P70" s="57"/>
    </row>
    <row r="71" spans="2:16" x14ac:dyDescent="0.3">
      <c r="B71" s="51"/>
      <c r="C71" s="136"/>
      <c r="D71" s="105"/>
      <c r="E71" s="48" t="s">
        <v>47</v>
      </c>
      <c r="F71" s="17" t="s">
        <v>161</v>
      </c>
      <c r="G71" s="106">
        <v>3</v>
      </c>
      <c r="H71" s="66">
        <v>3</v>
      </c>
      <c r="I71" s="18" t="s">
        <v>32</v>
      </c>
      <c r="J71" s="20"/>
      <c r="K71" s="20"/>
      <c r="L71" s="32"/>
      <c r="M71" s="83"/>
      <c r="N71" s="20"/>
      <c r="O71" s="32"/>
      <c r="P71" s="57"/>
    </row>
    <row r="72" spans="2:16" ht="27.6" x14ac:dyDescent="0.3">
      <c r="B72" s="51"/>
      <c r="C72" s="136"/>
      <c r="D72" s="105"/>
      <c r="E72" s="48" t="s">
        <v>47</v>
      </c>
      <c r="F72" s="17" t="s">
        <v>162</v>
      </c>
      <c r="G72" s="106">
        <v>10</v>
      </c>
      <c r="H72" s="66">
        <v>10</v>
      </c>
      <c r="I72" s="18" t="s">
        <v>32</v>
      </c>
      <c r="J72" s="20"/>
      <c r="K72" s="20"/>
      <c r="L72" s="32"/>
      <c r="M72" s="83"/>
      <c r="N72" s="20"/>
      <c r="O72" s="32"/>
      <c r="P72" s="57"/>
    </row>
    <row r="73" spans="2:16" ht="27.6" x14ac:dyDescent="0.3">
      <c r="B73" s="51"/>
      <c r="C73" s="136"/>
      <c r="D73" s="105"/>
      <c r="E73" s="48" t="s">
        <v>47</v>
      </c>
      <c r="F73" s="17" t="s">
        <v>163</v>
      </c>
      <c r="G73" s="106">
        <v>42</v>
      </c>
      <c r="H73" s="66">
        <v>42</v>
      </c>
      <c r="I73" s="18" t="s">
        <v>32</v>
      </c>
      <c r="J73" s="20"/>
      <c r="K73" s="20"/>
      <c r="L73" s="32"/>
      <c r="M73" s="83"/>
      <c r="N73" s="20"/>
      <c r="O73" s="32"/>
      <c r="P73" s="57"/>
    </row>
    <row r="74" spans="2:16" x14ac:dyDescent="0.3">
      <c r="B74" s="51"/>
      <c r="C74" s="136"/>
      <c r="D74" s="105"/>
      <c r="E74" s="48" t="s">
        <v>47</v>
      </c>
      <c r="F74" s="17" t="s">
        <v>164</v>
      </c>
      <c r="G74" s="106">
        <v>8</v>
      </c>
      <c r="H74" s="66">
        <v>8</v>
      </c>
      <c r="I74" s="18" t="s">
        <v>32</v>
      </c>
      <c r="J74" s="20"/>
      <c r="K74" s="20"/>
      <c r="L74" s="32"/>
      <c r="M74" s="83"/>
      <c r="N74" s="20"/>
      <c r="O74" s="32"/>
      <c r="P74" s="57"/>
    </row>
    <row r="75" spans="2:16" x14ac:dyDescent="0.3">
      <c r="B75" s="51"/>
      <c r="C75" s="136"/>
      <c r="D75" s="105"/>
      <c r="E75" s="48" t="s">
        <v>47</v>
      </c>
      <c r="F75" s="17" t="s">
        <v>165</v>
      </c>
      <c r="G75" s="106">
        <v>13</v>
      </c>
      <c r="H75" s="66">
        <v>13</v>
      </c>
      <c r="I75" s="18" t="s">
        <v>32</v>
      </c>
      <c r="J75" s="20"/>
      <c r="K75" s="20"/>
      <c r="L75" s="32"/>
      <c r="M75" s="83"/>
      <c r="N75" s="20"/>
      <c r="O75" s="32"/>
      <c r="P75" s="57"/>
    </row>
    <row r="76" spans="2:16" x14ac:dyDescent="0.3">
      <c r="B76" s="51"/>
      <c r="C76" s="136"/>
      <c r="D76" s="105"/>
      <c r="E76" s="48" t="s">
        <v>47</v>
      </c>
      <c r="F76" s="17" t="s">
        <v>166</v>
      </c>
      <c r="G76" s="106">
        <v>4</v>
      </c>
      <c r="H76" s="66">
        <v>4</v>
      </c>
      <c r="I76" s="18" t="s">
        <v>32</v>
      </c>
      <c r="J76" s="20"/>
      <c r="K76" s="20"/>
      <c r="L76" s="32"/>
      <c r="M76" s="83"/>
      <c r="N76" s="20"/>
      <c r="O76" s="32"/>
      <c r="P76" s="57"/>
    </row>
    <row r="77" spans="2:16" x14ac:dyDescent="0.3">
      <c r="B77" s="51"/>
      <c r="C77" s="136"/>
      <c r="D77" s="105"/>
      <c r="E77" s="48" t="s">
        <v>47</v>
      </c>
      <c r="F77" s="17" t="s">
        <v>167</v>
      </c>
      <c r="G77" s="106">
        <v>1</v>
      </c>
      <c r="H77" s="66">
        <v>1</v>
      </c>
      <c r="I77" s="18" t="s">
        <v>32</v>
      </c>
      <c r="J77" s="20"/>
      <c r="K77" s="20"/>
      <c r="L77" s="32"/>
      <c r="M77" s="83"/>
      <c r="N77" s="20"/>
      <c r="O77" s="32"/>
      <c r="P77" s="57"/>
    </row>
    <row r="78" spans="2:16" ht="27.6" x14ac:dyDescent="0.3">
      <c r="B78" s="51"/>
      <c r="C78" s="136"/>
      <c r="D78" s="105"/>
      <c r="E78" s="48" t="s">
        <v>47</v>
      </c>
      <c r="F78" s="17" t="s">
        <v>168</v>
      </c>
      <c r="G78" s="106">
        <v>1</v>
      </c>
      <c r="H78" s="66">
        <v>1</v>
      </c>
      <c r="I78" s="18" t="s">
        <v>32</v>
      </c>
      <c r="J78" s="20"/>
      <c r="K78" s="20"/>
      <c r="L78" s="32"/>
      <c r="M78" s="83"/>
      <c r="N78" s="20"/>
      <c r="O78" s="32"/>
      <c r="P78" s="57"/>
    </row>
    <row r="79" spans="2:16" x14ac:dyDescent="0.3">
      <c r="B79" s="51"/>
      <c r="C79" s="136"/>
      <c r="D79" s="105"/>
      <c r="E79" s="48" t="s">
        <v>47</v>
      </c>
      <c r="F79" s="17" t="s">
        <v>169</v>
      </c>
      <c r="G79" s="106">
        <v>1</v>
      </c>
      <c r="H79" s="66">
        <v>1</v>
      </c>
      <c r="I79" s="18" t="s">
        <v>32</v>
      </c>
      <c r="J79" s="20"/>
      <c r="K79" s="20"/>
      <c r="L79" s="32"/>
      <c r="M79" s="83"/>
      <c r="N79" s="20"/>
      <c r="O79" s="32"/>
      <c r="P79" s="57"/>
    </row>
    <row r="80" spans="2:16" ht="27.6" x14ac:dyDescent="0.3">
      <c r="B80" s="51"/>
      <c r="C80" s="136"/>
      <c r="D80" s="105"/>
      <c r="E80" s="48" t="s">
        <v>47</v>
      </c>
      <c r="F80" s="17" t="s">
        <v>170</v>
      </c>
      <c r="G80" s="106">
        <v>1</v>
      </c>
      <c r="H80" s="66">
        <v>1</v>
      </c>
      <c r="I80" s="18" t="s">
        <v>32</v>
      </c>
      <c r="J80" s="20"/>
      <c r="K80" s="20"/>
      <c r="L80" s="32"/>
      <c r="M80" s="83"/>
      <c r="N80" s="20"/>
      <c r="O80" s="32"/>
      <c r="P80" s="57"/>
    </row>
    <row r="81" spans="2:16" x14ac:dyDescent="0.3">
      <c r="B81" s="51"/>
      <c r="C81" s="136"/>
      <c r="D81" s="105"/>
      <c r="E81" s="48" t="s">
        <v>47</v>
      </c>
      <c r="F81" s="17" t="s">
        <v>171</v>
      </c>
      <c r="G81" s="106">
        <v>15</v>
      </c>
      <c r="H81" s="66">
        <v>15</v>
      </c>
      <c r="I81" s="18" t="s">
        <v>32</v>
      </c>
      <c r="J81" s="20"/>
      <c r="K81" s="20"/>
      <c r="L81" s="32"/>
      <c r="M81" s="83"/>
      <c r="N81" s="20"/>
      <c r="O81" s="32"/>
      <c r="P81" s="57"/>
    </row>
    <row r="82" spans="2:16" x14ac:dyDescent="0.3">
      <c r="B82" s="51"/>
      <c r="C82" s="136"/>
      <c r="D82" s="105"/>
      <c r="E82" s="48" t="s">
        <v>47</v>
      </c>
      <c r="F82" s="17" t="s">
        <v>172</v>
      </c>
      <c r="G82" s="106">
        <v>12</v>
      </c>
      <c r="H82" s="66">
        <v>12</v>
      </c>
      <c r="I82" s="18" t="s">
        <v>32</v>
      </c>
      <c r="J82" s="20"/>
      <c r="K82" s="20"/>
      <c r="L82" s="32"/>
      <c r="M82" s="83"/>
      <c r="N82" s="20"/>
      <c r="O82" s="32"/>
      <c r="P82" s="57"/>
    </row>
    <row r="83" spans="2:16" x14ac:dyDescent="0.3">
      <c r="B83" s="51"/>
      <c r="C83" s="136"/>
      <c r="D83" s="105"/>
      <c r="E83" s="48" t="s">
        <v>47</v>
      </c>
      <c r="F83" s="17" t="s">
        <v>173</v>
      </c>
      <c r="G83" s="106">
        <v>1</v>
      </c>
      <c r="H83" s="66">
        <v>1</v>
      </c>
      <c r="I83" s="18" t="s">
        <v>32</v>
      </c>
      <c r="J83" s="20"/>
      <c r="K83" s="20"/>
      <c r="L83" s="32"/>
      <c r="M83" s="83"/>
      <c r="N83" s="20"/>
      <c r="O83" s="32"/>
      <c r="P83" s="57"/>
    </row>
    <row r="84" spans="2:16" x14ac:dyDescent="0.3">
      <c r="B84" s="51"/>
      <c r="C84" s="136"/>
      <c r="D84" s="105"/>
      <c r="E84" s="48" t="s">
        <v>47</v>
      </c>
      <c r="F84" s="17" t="s">
        <v>174</v>
      </c>
      <c r="G84" s="106">
        <v>2</v>
      </c>
      <c r="H84" s="66">
        <v>2</v>
      </c>
      <c r="I84" s="18" t="s">
        <v>32</v>
      </c>
      <c r="J84" s="20"/>
      <c r="K84" s="20"/>
      <c r="L84" s="32"/>
      <c r="M84" s="83"/>
      <c r="N84" s="20"/>
      <c r="O84" s="32"/>
      <c r="P84" s="57"/>
    </row>
    <row r="85" spans="2:16" ht="27.6" x14ac:dyDescent="0.3">
      <c r="B85" s="51"/>
      <c r="C85" s="136"/>
      <c r="D85" s="105"/>
      <c r="E85" s="48" t="s">
        <v>47</v>
      </c>
      <c r="F85" s="17" t="s">
        <v>175</v>
      </c>
      <c r="G85" s="106">
        <v>2</v>
      </c>
      <c r="H85" s="66">
        <v>2</v>
      </c>
      <c r="I85" s="18" t="s">
        <v>32</v>
      </c>
      <c r="J85" s="20"/>
      <c r="K85" s="20"/>
      <c r="L85" s="32"/>
      <c r="M85" s="83"/>
      <c r="N85" s="20"/>
      <c r="O85" s="32"/>
      <c r="P85" s="57"/>
    </row>
    <row r="86" spans="2:16" x14ac:dyDescent="0.3">
      <c r="B86" s="51"/>
      <c r="C86" s="136"/>
      <c r="D86" s="105"/>
      <c r="E86" s="48" t="s">
        <v>47</v>
      </c>
      <c r="F86" s="17" t="s">
        <v>176</v>
      </c>
      <c r="G86" s="106">
        <v>2</v>
      </c>
      <c r="H86" s="66">
        <v>2</v>
      </c>
      <c r="I86" s="18" t="s">
        <v>32</v>
      </c>
      <c r="J86" s="20"/>
      <c r="K86" s="20"/>
      <c r="L86" s="32"/>
      <c r="M86" s="83"/>
      <c r="N86" s="20"/>
      <c r="O86" s="32"/>
      <c r="P86" s="57"/>
    </row>
    <row r="87" spans="2:16" x14ac:dyDescent="0.3">
      <c r="B87" s="51"/>
      <c r="C87" s="136"/>
      <c r="D87" s="105"/>
      <c r="E87" s="48" t="s">
        <v>47</v>
      </c>
      <c r="F87" s="17" t="s">
        <v>177</v>
      </c>
      <c r="G87" s="106">
        <v>4</v>
      </c>
      <c r="H87" s="66">
        <v>4</v>
      </c>
      <c r="I87" s="18" t="s">
        <v>32</v>
      </c>
      <c r="J87" s="20"/>
      <c r="K87" s="20"/>
      <c r="L87" s="32"/>
      <c r="M87" s="83"/>
      <c r="N87" s="20"/>
      <c r="O87" s="32"/>
      <c r="P87" s="57"/>
    </row>
    <row r="88" spans="2:16" x14ac:dyDescent="0.3">
      <c r="B88" s="51"/>
      <c r="C88" s="136"/>
      <c r="D88" s="105"/>
      <c r="E88" s="48" t="s">
        <v>47</v>
      </c>
      <c r="F88" s="17" t="s">
        <v>178</v>
      </c>
      <c r="G88" s="106">
        <v>2</v>
      </c>
      <c r="H88" s="66">
        <v>2</v>
      </c>
      <c r="I88" s="18" t="s">
        <v>32</v>
      </c>
      <c r="J88" s="20"/>
      <c r="K88" s="20"/>
      <c r="L88" s="32"/>
      <c r="M88" s="83"/>
      <c r="N88" s="20"/>
      <c r="O88" s="32"/>
      <c r="P88" s="57"/>
    </row>
    <row r="89" spans="2:16" x14ac:dyDescent="0.3">
      <c r="B89" s="51"/>
      <c r="C89" s="136"/>
      <c r="D89" s="105"/>
      <c r="E89" s="48" t="s">
        <v>47</v>
      </c>
      <c r="F89" s="17" t="s">
        <v>179</v>
      </c>
      <c r="G89" s="106">
        <v>1</v>
      </c>
      <c r="H89" s="66">
        <v>1</v>
      </c>
      <c r="I89" s="18" t="s">
        <v>32</v>
      </c>
      <c r="J89" s="20"/>
      <c r="K89" s="20"/>
      <c r="L89" s="32"/>
      <c r="M89" s="83"/>
      <c r="N89" s="20"/>
      <c r="O89" s="32"/>
      <c r="P89" s="57"/>
    </row>
    <row r="90" spans="2:16" ht="27.6" x14ac:dyDescent="0.3">
      <c r="B90" s="51"/>
      <c r="C90" s="136"/>
      <c r="D90" s="105"/>
      <c r="E90" s="48" t="s">
        <v>47</v>
      </c>
      <c r="F90" s="17" t="s">
        <v>180</v>
      </c>
      <c r="G90" s="106">
        <v>1</v>
      </c>
      <c r="H90" s="66">
        <v>1</v>
      </c>
      <c r="I90" s="18" t="s">
        <v>32</v>
      </c>
      <c r="J90" s="20"/>
      <c r="K90" s="20"/>
      <c r="L90" s="32"/>
      <c r="M90" s="83"/>
      <c r="N90" s="20"/>
      <c r="O90" s="32"/>
      <c r="P90" s="57"/>
    </row>
    <row r="91" spans="2:16" x14ac:dyDescent="0.3">
      <c r="B91" s="51"/>
      <c r="C91" s="136"/>
      <c r="D91" s="105"/>
      <c r="E91" s="48" t="s">
        <v>47</v>
      </c>
      <c r="F91" s="17" t="s">
        <v>181</v>
      </c>
      <c r="G91" s="106">
        <v>1</v>
      </c>
      <c r="H91" s="66">
        <v>1</v>
      </c>
      <c r="I91" s="18" t="s">
        <v>32</v>
      </c>
      <c r="J91" s="20"/>
      <c r="K91" s="20"/>
      <c r="L91" s="32"/>
      <c r="M91" s="83"/>
      <c r="N91" s="20"/>
      <c r="O91" s="32"/>
      <c r="P91" s="57"/>
    </row>
    <row r="92" spans="2:16" x14ac:dyDescent="0.3">
      <c r="B92" s="51"/>
      <c r="C92" s="136"/>
      <c r="D92" s="105"/>
      <c r="E92" s="48" t="s">
        <v>47</v>
      </c>
      <c r="F92" s="124" t="s">
        <v>182</v>
      </c>
      <c r="G92" s="106">
        <v>2</v>
      </c>
      <c r="H92" s="66">
        <v>2</v>
      </c>
      <c r="I92" s="18" t="s">
        <v>32</v>
      </c>
      <c r="J92" s="20"/>
      <c r="K92" s="20"/>
      <c r="L92" s="32"/>
      <c r="M92" s="83"/>
      <c r="N92" s="20"/>
      <c r="O92" s="32"/>
      <c r="P92" s="57"/>
    </row>
    <row r="93" spans="2:16" x14ac:dyDescent="0.3">
      <c r="B93" s="51"/>
      <c r="C93" s="136"/>
      <c r="D93" s="105"/>
      <c r="E93" s="48" t="s">
        <v>47</v>
      </c>
      <c r="F93" s="124" t="s">
        <v>183</v>
      </c>
      <c r="G93" s="106">
        <v>1</v>
      </c>
      <c r="H93" s="66">
        <v>1</v>
      </c>
      <c r="I93" s="18" t="s">
        <v>32</v>
      </c>
      <c r="J93" s="20"/>
      <c r="K93" s="20"/>
      <c r="L93" s="32"/>
      <c r="M93" s="83"/>
      <c r="N93" s="20"/>
      <c r="O93" s="32"/>
      <c r="P93" s="57"/>
    </row>
    <row r="94" spans="2:16" x14ac:dyDescent="0.3">
      <c r="B94" s="51"/>
      <c r="C94" s="136"/>
      <c r="D94" s="105"/>
      <c r="E94" s="48" t="s">
        <v>86</v>
      </c>
      <c r="F94" s="17" t="s">
        <v>184</v>
      </c>
      <c r="G94" s="106">
        <v>2</v>
      </c>
      <c r="H94" s="66">
        <v>2</v>
      </c>
      <c r="I94" s="18" t="s">
        <v>32</v>
      </c>
      <c r="J94" s="20"/>
      <c r="K94" s="20"/>
      <c r="L94" s="32"/>
      <c r="M94" s="83"/>
      <c r="N94" s="20"/>
      <c r="O94" s="32"/>
      <c r="P94" s="57"/>
    </row>
    <row r="95" spans="2:16" x14ac:dyDescent="0.3">
      <c r="B95" s="51"/>
      <c r="C95" s="136"/>
      <c r="D95" s="105"/>
      <c r="E95" s="48" t="s">
        <v>86</v>
      </c>
      <c r="F95" s="17" t="s">
        <v>185</v>
      </c>
      <c r="G95" s="106">
        <v>1</v>
      </c>
      <c r="H95" s="66">
        <v>1</v>
      </c>
      <c r="I95" s="18" t="s">
        <v>32</v>
      </c>
      <c r="J95" s="20"/>
      <c r="K95" s="20"/>
      <c r="L95" s="32"/>
      <c r="M95" s="83"/>
      <c r="N95" s="20"/>
      <c r="O95" s="32"/>
      <c r="P95" s="57"/>
    </row>
    <row r="96" spans="2:16" x14ac:dyDescent="0.3">
      <c r="B96" s="51"/>
      <c r="C96" s="136"/>
      <c r="D96" s="105"/>
      <c r="E96" s="48" t="s">
        <v>87</v>
      </c>
      <c r="F96" s="17" t="s">
        <v>185</v>
      </c>
      <c r="G96" s="106">
        <v>1</v>
      </c>
      <c r="H96" s="66">
        <v>1</v>
      </c>
      <c r="I96" s="18" t="s">
        <v>32</v>
      </c>
      <c r="J96" s="20"/>
      <c r="K96" s="20"/>
      <c r="L96" s="32"/>
      <c r="M96" s="83"/>
      <c r="N96" s="20"/>
      <c r="O96" s="32"/>
      <c r="P96" s="57"/>
    </row>
    <row r="97" spans="2:16" x14ac:dyDescent="0.3">
      <c r="B97" s="51"/>
      <c r="C97" s="136"/>
      <c r="D97" s="105"/>
      <c r="E97" s="48" t="s">
        <v>87</v>
      </c>
      <c r="F97" s="17" t="s">
        <v>186</v>
      </c>
      <c r="G97" s="106">
        <v>3</v>
      </c>
      <c r="H97" s="66">
        <v>3</v>
      </c>
      <c r="I97" s="18" t="s">
        <v>32</v>
      </c>
      <c r="J97" s="20"/>
      <c r="K97" s="20"/>
      <c r="L97" s="32"/>
      <c r="M97" s="83"/>
      <c r="N97" s="20"/>
      <c r="O97" s="32"/>
      <c r="P97" s="57"/>
    </row>
    <row r="98" spans="2:16" x14ac:dyDescent="0.3">
      <c r="B98" s="51"/>
      <c r="C98" s="136"/>
      <c r="D98" s="105"/>
      <c r="E98" s="48" t="s">
        <v>88</v>
      </c>
      <c r="F98" s="17" t="s">
        <v>187</v>
      </c>
      <c r="G98" s="106">
        <v>96</v>
      </c>
      <c r="H98" s="66">
        <v>96</v>
      </c>
      <c r="I98" s="18" t="s">
        <v>32</v>
      </c>
      <c r="J98" s="20"/>
      <c r="K98" s="20"/>
      <c r="L98" s="32"/>
      <c r="M98" s="83"/>
      <c r="N98" s="20"/>
      <c r="O98" s="32"/>
      <c r="P98" s="57"/>
    </row>
    <row r="99" spans="2:16" x14ac:dyDescent="0.3">
      <c r="B99" s="51"/>
      <c r="C99" s="136"/>
      <c r="D99" s="105"/>
      <c r="E99" s="48" t="s">
        <v>89</v>
      </c>
      <c r="F99" s="17" t="s">
        <v>188</v>
      </c>
      <c r="G99" s="106">
        <v>112</v>
      </c>
      <c r="H99" s="66">
        <v>112</v>
      </c>
      <c r="I99" s="18" t="s">
        <v>32</v>
      </c>
      <c r="J99" s="20"/>
      <c r="K99" s="20"/>
      <c r="L99" s="32"/>
      <c r="M99" s="83"/>
      <c r="N99" s="20"/>
      <c r="O99" s="32"/>
      <c r="P99" s="57"/>
    </row>
    <row r="100" spans="2:16" x14ac:dyDescent="0.3">
      <c r="B100" s="51"/>
      <c r="C100" s="136"/>
      <c r="D100" s="105"/>
      <c r="E100" s="48" t="s">
        <v>90</v>
      </c>
      <c r="F100" s="17" t="s">
        <v>187</v>
      </c>
      <c r="G100" s="106">
        <v>40</v>
      </c>
      <c r="H100" s="66">
        <v>40</v>
      </c>
      <c r="I100" s="18" t="s">
        <v>32</v>
      </c>
      <c r="J100" s="20"/>
      <c r="K100" s="20"/>
      <c r="L100" s="32"/>
      <c r="M100" s="83"/>
      <c r="N100" s="20"/>
      <c r="O100" s="32"/>
      <c r="P100" s="57"/>
    </row>
    <row r="101" spans="2:16" x14ac:dyDescent="0.3">
      <c r="B101" s="51"/>
      <c r="C101" s="136"/>
      <c r="D101" s="105"/>
      <c r="E101" s="48" t="s">
        <v>91</v>
      </c>
      <c r="F101" s="17" t="s">
        <v>188</v>
      </c>
      <c r="G101" s="106">
        <v>40</v>
      </c>
      <c r="H101" s="66">
        <v>40</v>
      </c>
      <c r="I101" s="18" t="s">
        <v>32</v>
      </c>
      <c r="J101" s="20"/>
      <c r="K101" s="20"/>
      <c r="L101" s="32"/>
      <c r="M101" s="83"/>
      <c r="N101" s="20"/>
      <c r="O101" s="32"/>
      <c r="P101" s="57"/>
    </row>
    <row r="102" spans="2:16" x14ac:dyDescent="0.3">
      <c r="B102" s="51"/>
      <c r="C102" s="136"/>
      <c r="D102" s="105"/>
      <c r="E102" s="48" t="s">
        <v>92</v>
      </c>
      <c r="F102" s="17" t="s">
        <v>188</v>
      </c>
      <c r="G102" s="106">
        <v>40</v>
      </c>
      <c r="H102" s="66">
        <v>40</v>
      </c>
      <c r="I102" s="18" t="s">
        <v>32</v>
      </c>
      <c r="J102" s="20"/>
      <c r="K102" s="20"/>
      <c r="L102" s="32"/>
      <c r="M102" s="83"/>
      <c r="N102" s="20"/>
      <c r="O102" s="32"/>
      <c r="P102" s="57"/>
    </row>
    <row r="103" spans="2:16" x14ac:dyDescent="0.3">
      <c r="B103" s="51"/>
      <c r="C103" s="136"/>
      <c r="D103" s="105"/>
      <c r="E103" s="48" t="s">
        <v>92</v>
      </c>
      <c r="F103" s="17" t="s">
        <v>189</v>
      </c>
      <c r="G103" s="106">
        <v>20</v>
      </c>
      <c r="H103" s="66">
        <v>20</v>
      </c>
      <c r="I103" s="18" t="s">
        <v>32</v>
      </c>
      <c r="J103" s="20"/>
      <c r="K103" s="20"/>
      <c r="L103" s="32"/>
      <c r="M103" s="83"/>
      <c r="N103" s="20"/>
      <c r="O103" s="32"/>
      <c r="P103" s="57"/>
    </row>
    <row r="104" spans="2:16" x14ac:dyDescent="0.3">
      <c r="B104" s="51"/>
      <c r="C104" s="136"/>
      <c r="D104" s="105"/>
      <c r="E104" s="48" t="s">
        <v>93</v>
      </c>
      <c r="F104" s="17" t="s">
        <v>187</v>
      </c>
      <c r="G104" s="106">
        <v>32</v>
      </c>
      <c r="H104" s="66">
        <v>32</v>
      </c>
      <c r="I104" s="18" t="s">
        <v>32</v>
      </c>
      <c r="J104" s="20"/>
      <c r="K104" s="20"/>
      <c r="L104" s="32"/>
      <c r="M104" s="83"/>
      <c r="N104" s="20"/>
      <c r="O104" s="32"/>
      <c r="P104" s="57"/>
    </row>
    <row r="105" spans="2:16" x14ac:dyDescent="0.3">
      <c r="B105" s="51"/>
      <c r="C105" s="136"/>
      <c r="D105" s="105"/>
      <c r="E105" s="48" t="s">
        <v>94</v>
      </c>
      <c r="F105" s="17" t="s">
        <v>190</v>
      </c>
      <c r="G105" s="106">
        <v>16</v>
      </c>
      <c r="H105" s="66">
        <v>16</v>
      </c>
      <c r="I105" s="18" t="s">
        <v>32</v>
      </c>
      <c r="J105" s="20"/>
      <c r="K105" s="20"/>
      <c r="L105" s="32"/>
      <c r="M105" s="83"/>
      <c r="N105" s="20"/>
      <c r="O105" s="32"/>
      <c r="P105" s="57"/>
    </row>
    <row r="106" spans="2:16" x14ac:dyDescent="0.3">
      <c r="B106" s="51"/>
      <c r="C106" s="136"/>
      <c r="D106" s="105"/>
      <c r="E106" s="48" t="s">
        <v>95</v>
      </c>
      <c r="F106" s="17" t="s">
        <v>187</v>
      </c>
      <c r="G106" s="106">
        <v>64</v>
      </c>
      <c r="H106" s="66">
        <v>64</v>
      </c>
      <c r="I106" s="18" t="s">
        <v>32</v>
      </c>
      <c r="J106" s="20"/>
      <c r="K106" s="20"/>
      <c r="L106" s="32"/>
      <c r="M106" s="83"/>
      <c r="N106" s="20"/>
      <c r="O106" s="32"/>
      <c r="P106" s="57"/>
    </row>
    <row r="107" spans="2:16" x14ac:dyDescent="0.3">
      <c r="B107" s="51"/>
      <c r="C107" s="136"/>
      <c r="D107" s="105"/>
      <c r="E107" s="48" t="s">
        <v>38</v>
      </c>
      <c r="F107" s="17" t="s">
        <v>172</v>
      </c>
      <c r="G107" s="106">
        <v>10</v>
      </c>
      <c r="H107" s="66">
        <v>10</v>
      </c>
      <c r="I107" s="18" t="s">
        <v>32</v>
      </c>
      <c r="J107" s="20"/>
      <c r="K107" s="20"/>
      <c r="L107" s="32"/>
      <c r="M107" s="83"/>
      <c r="N107" s="20"/>
      <c r="O107" s="32"/>
      <c r="P107" s="57"/>
    </row>
    <row r="108" spans="2:16" ht="27.6" x14ac:dyDescent="0.3">
      <c r="B108" s="51"/>
      <c r="C108" s="136"/>
      <c r="D108" s="105"/>
      <c r="E108" s="48" t="s">
        <v>38</v>
      </c>
      <c r="F108" s="17" t="s">
        <v>163</v>
      </c>
      <c r="G108" s="106">
        <v>14</v>
      </c>
      <c r="H108" s="66">
        <v>14</v>
      </c>
      <c r="I108" s="18" t="s">
        <v>32</v>
      </c>
      <c r="J108" s="20"/>
      <c r="K108" s="20"/>
      <c r="L108" s="32"/>
      <c r="M108" s="83"/>
      <c r="N108" s="20"/>
      <c r="O108" s="32"/>
      <c r="P108" s="57"/>
    </row>
    <row r="109" spans="2:16" x14ac:dyDescent="0.3">
      <c r="B109" s="51"/>
      <c r="C109" s="136"/>
      <c r="D109" s="105"/>
      <c r="E109" s="48" t="s">
        <v>38</v>
      </c>
      <c r="F109" s="17" t="s">
        <v>171</v>
      </c>
      <c r="G109" s="106">
        <v>7</v>
      </c>
      <c r="H109" s="66">
        <v>7</v>
      </c>
      <c r="I109" s="18" t="s">
        <v>32</v>
      </c>
      <c r="J109" s="20"/>
      <c r="K109" s="20"/>
      <c r="L109" s="32"/>
      <c r="M109" s="83"/>
      <c r="N109" s="20"/>
      <c r="O109" s="32"/>
      <c r="P109" s="57"/>
    </row>
    <row r="110" spans="2:16" x14ac:dyDescent="0.3">
      <c r="B110" s="51"/>
      <c r="C110" s="136"/>
      <c r="D110" s="105"/>
      <c r="E110" s="48" t="s">
        <v>38</v>
      </c>
      <c r="F110" s="17" t="s">
        <v>177</v>
      </c>
      <c r="G110" s="106">
        <v>7</v>
      </c>
      <c r="H110" s="66">
        <v>7</v>
      </c>
      <c r="I110" s="18" t="s">
        <v>32</v>
      </c>
      <c r="J110" s="20"/>
      <c r="K110" s="20"/>
      <c r="L110" s="32"/>
      <c r="M110" s="83"/>
      <c r="N110" s="20"/>
      <c r="O110" s="32"/>
      <c r="P110" s="57"/>
    </row>
    <row r="111" spans="2:16" x14ac:dyDescent="0.3">
      <c r="B111" s="51"/>
      <c r="C111" s="136"/>
      <c r="D111" s="105"/>
      <c r="E111" s="48" t="s">
        <v>38</v>
      </c>
      <c r="F111" s="17" t="s">
        <v>176</v>
      </c>
      <c r="G111" s="106">
        <v>2</v>
      </c>
      <c r="H111" s="66">
        <v>2</v>
      </c>
      <c r="I111" s="18" t="s">
        <v>32</v>
      </c>
      <c r="J111" s="20"/>
      <c r="K111" s="20"/>
      <c r="L111" s="32"/>
      <c r="M111" s="83"/>
      <c r="N111" s="20"/>
      <c r="O111" s="32"/>
      <c r="P111" s="57"/>
    </row>
    <row r="112" spans="2:16" x14ac:dyDescent="0.3">
      <c r="B112" s="51"/>
      <c r="C112" s="136"/>
      <c r="D112" s="105"/>
      <c r="E112" s="48" t="s">
        <v>38</v>
      </c>
      <c r="F112" s="17" t="s">
        <v>159</v>
      </c>
      <c r="G112" s="106">
        <v>1</v>
      </c>
      <c r="H112" s="66">
        <v>1</v>
      </c>
      <c r="I112" s="18" t="s">
        <v>32</v>
      </c>
      <c r="J112" s="20"/>
      <c r="K112" s="20"/>
      <c r="L112" s="32"/>
      <c r="M112" s="83"/>
      <c r="N112" s="20"/>
      <c r="O112" s="32"/>
      <c r="P112" s="57"/>
    </row>
    <row r="113" spans="2:16" x14ac:dyDescent="0.3">
      <c r="B113" s="51"/>
      <c r="C113" s="136"/>
      <c r="D113" s="105"/>
      <c r="E113" s="48" t="s">
        <v>38</v>
      </c>
      <c r="F113" s="17" t="s">
        <v>174</v>
      </c>
      <c r="G113" s="106">
        <v>4</v>
      </c>
      <c r="H113" s="66">
        <v>4</v>
      </c>
      <c r="I113" s="18" t="s">
        <v>32</v>
      </c>
      <c r="J113" s="20"/>
      <c r="K113" s="20"/>
      <c r="L113" s="32"/>
      <c r="M113" s="83"/>
      <c r="N113" s="20"/>
      <c r="O113" s="32"/>
      <c r="P113" s="57"/>
    </row>
    <row r="114" spans="2:16" ht="27.6" x14ac:dyDescent="0.3">
      <c r="B114" s="51"/>
      <c r="C114" s="136"/>
      <c r="D114" s="105"/>
      <c r="E114" s="48" t="s">
        <v>38</v>
      </c>
      <c r="F114" s="17" t="s">
        <v>175</v>
      </c>
      <c r="G114" s="106">
        <v>4</v>
      </c>
      <c r="H114" s="66">
        <v>4</v>
      </c>
      <c r="I114" s="18" t="s">
        <v>32</v>
      </c>
      <c r="J114" s="20"/>
      <c r="K114" s="20"/>
      <c r="L114" s="32"/>
      <c r="M114" s="83"/>
      <c r="N114" s="20"/>
      <c r="O114" s="32"/>
      <c r="P114" s="57"/>
    </row>
    <row r="115" spans="2:16" x14ac:dyDescent="0.3">
      <c r="B115" s="51"/>
      <c r="C115" s="136"/>
      <c r="D115" s="105"/>
      <c r="E115" s="48" t="s">
        <v>38</v>
      </c>
      <c r="F115" s="17" t="s">
        <v>164</v>
      </c>
      <c r="G115" s="106">
        <v>8</v>
      </c>
      <c r="H115" s="66">
        <v>8</v>
      </c>
      <c r="I115" s="18" t="s">
        <v>32</v>
      </c>
      <c r="J115" s="20"/>
      <c r="K115" s="20"/>
      <c r="L115" s="32"/>
      <c r="M115" s="83"/>
      <c r="N115" s="20"/>
      <c r="O115" s="32"/>
      <c r="P115" s="57"/>
    </row>
    <row r="116" spans="2:16" x14ac:dyDescent="0.3">
      <c r="B116" s="51"/>
      <c r="C116" s="136"/>
      <c r="D116" s="105"/>
      <c r="E116" s="48" t="s">
        <v>38</v>
      </c>
      <c r="F116" s="17" t="s">
        <v>191</v>
      </c>
      <c r="G116" s="106">
        <v>2</v>
      </c>
      <c r="H116" s="66">
        <v>2</v>
      </c>
      <c r="I116" s="18" t="s">
        <v>32</v>
      </c>
      <c r="J116" s="20"/>
      <c r="K116" s="20"/>
      <c r="L116" s="32"/>
      <c r="M116" s="83"/>
      <c r="N116" s="20"/>
      <c r="O116" s="32"/>
      <c r="P116" s="57"/>
    </row>
    <row r="117" spans="2:16" ht="27.6" x14ac:dyDescent="0.3">
      <c r="B117" s="51"/>
      <c r="C117" s="136"/>
      <c r="D117" s="105"/>
      <c r="E117" s="48" t="s">
        <v>38</v>
      </c>
      <c r="F117" s="17" t="s">
        <v>192</v>
      </c>
      <c r="G117" s="106">
        <v>1</v>
      </c>
      <c r="H117" s="66">
        <v>1</v>
      </c>
      <c r="I117" s="18" t="s">
        <v>32</v>
      </c>
      <c r="J117" s="20"/>
      <c r="K117" s="20"/>
      <c r="L117" s="32"/>
      <c r="M117" s="83"/>
      <c r="N117" s="20"/>
      <c r="O117" s="32"/>
      <c r="P117" s="57"/>
    </row>
    <row r="118" spans="2:16" x14ac:dyDescent="0.3">
      <c r="B118" s="51"/>
      <c r="C118" s="136"/>
      <c r="D118" s="105"/>
      <c r="E118" s="48" t="s">
        <v>38</v>
      </c>
      <c r="F118" s="17" t="s">
        <v>165</v>
      </c>
      <c r="G118" s="106">
        <v>2</v>
      </c>
      <c r="H118" s="66">
        <v>2</v>
      </c>
      <c r="I118" s="18" t="s">
        <v>32</v>
      </c>
      <c r="J118" s="20"/>
      <c r="K118" s="20"/>
      <c r="L118" s="32"/>
      <c r="M118" s="83"/>
      <c r="N118" s="20"/>
      <c r="O118" s="32"/>
      <c r="P118" s="57"/>
    </row>
    <row r="119" spans="2:16" ht="27.6" x14ac:dyDescent="0.3">
      <c r="B119" s="51"/>
      <c r="C119" s="136"/>
      <c r="D119" s="105"/>
      <c r="E119" s="48" t="s">
        <v>38</v>
      </c>
      <c r="F119" s="17" t="s">
        <v>193</v>
      </c>
      <c r="G119" s="106">
        <v>1</v>
      </c>
      <c r="H119" s="66">
        <v>1</v>
      </c>
      <c r="I119" s="18" t="s">
        <v>32</v>
      </c>
      <c r="J119" s="20"/>
      <c r="K119" s="20"/>
      <c r="L119" s="32"/>
      <c r="M119" s="83"/>
      <c r="N119" s="20"/>
      <c r="O119" s="32"/>
      <c r="P119" s="57"/>
    </row>
    <row r="120" spans="2:16" x14ac:dyDescent="0.3">
      <c r="B120" s="51"/>
      <c r="C120" s="136"/>
      <c r="D120" s="105"/>
      <c r="E120" s="48" t="s">
        <v>96</v>
      </c>
      <c r="F120" s="17" t="s">
        <v>188</v>
      </c>
      <c r="G120" s="106">
        <v>4</v>
      </c>
      <c r="H120" s="66">
        <v>4</v>
      </c>
      <c r="I120" s="18" t="s">
        <v>32</v>
      </c>
      <c r="J120" s="20"/>
      <c r="K120" s="20"/>
      <c r="L120" s="32"/>
      <c r="M120" s="83"/>
      <c r="N120" s="20"/>
      <c r="O120" s="32"/>
      <c r="P120" s="57"/>
    </row>
    <row r="121" spans="2:16" x14ac:dyDescent="0.3">
      <c r="B121" s="51"/>
      <c r="C121" s="136"/>
      <c r="D121" s="105"/>
      <c r="E121" s="48" t="s">
        <v>96</v>
      </c>
      <c r="F121" s="17" t="s">
        <v>190</v>
      </c>
      <c r="G121" s="106">
        <v>12</v>
      </c>
      <c r="H121" s="66">
        <v>12</v>
      </c>
      <c r="I121" s="18" t="s">
        <v>32</v>
      </c>
      <c r="J121" s="20"/>
      <c r="K121" s="20"/>
      <c r="L121" s="32"/>
      <c r="M121" s="83"/>
      <c r="N121" s="20"/>
      <c r="O121" s="32"/>
      <c r="P121" s="57"/>
    </row>
    <row r="122" spans="2:16" x14ac:dyDescent="0.3">
      <c r="B122" s="51"/>
      <c r="C122" s="136"/>
      <c r="D122" s="105"/>
      <c r="E122" s="48" t="s">
        <v>96</v>
      </c>
      <c r="F122" s="17" t="s">
        <v>194</v>
      </c>
      <c r="G122" s="106">
        <v>4</v>
      </c>
      <c r="H122" s="66">
        <v>4</v>
      </c>
      <c r="I122" s="18" t="s">
        <v>32</v>
      </c>
      <c r="J122" s="20"/>
      <c r="K122" s="20"/>
      <c r="L122" s="32"/>
      <c r="M122" s="83"/>
      <c r="N122" s="20"/>
      <c r="O122" s="32"/>
      <c r="P122" s="57"/>
    </row>
    <row r="123" spans="2:16" x14ac:dyDescent="0.3">
      <c r="B123" s="51"/>
      <c r="C123" s="136"/>
      <c r="D123" s="105"/>
      <c r="E123" s="48" t="s">
        <v>97</v>
      </c>
      <c r="F123" s="17" t="s">
        <v>190</v>
      </c>
      <c r="G123" s="106">
        <v>16</v>
      </c>
      <c r="H123" s="66">
        <v>16</v>
      </c>
      <c r="I123" s="18" t="s">
        <v>32</v>
      </c>
      <c r="J123" s="20"/>
      <c r="K123" s="20"/>
      <c r="L123" s="32"/>
      <c r="M123" s="83"/>
      <c r="N123" s="20"/>
      <c r="O123" s="32"/>
      <c r="P123" s="57"/>
    </row>
    <row r="124" spans="2:16" x14ac:dyDescent="0.3">
      <c r="B124" s="51"/>
      <c r="C124" s="136"/>
      <c r="D124" s="105"/>
      <c r="E124" s="48" t="s">
        <v>98</v>
      </c>
      <c r="F124" s="17" t="s">
        <v>188</v>
      </c>
      <c r="G124" s="106">
        <v>16</v>
      </c>
      <c r="H124" s="66">
        <v>16</v>
      </c>
      <c r="I124" s="18" t="s">
        <v>32</v>
      </c>
      <c r="J124" s="20"/>
      <c r="K124" s="20"/>
      <c r="L124" s="32"/>
      <c r="M124" s="83"/>
      <c r="N124" s="20"/>
      <c r="O124" s="32"/>
      <c r="P124" s="57"/>
    </row>
    <row r="125" spans="2:16" x14ac:dyDescent="0.3">
      <c r="B125" s="51"/>
      <c r="C125" s="136"/>
      <c r="D125" s="105"/>
      <c r="E125" s="48" t="s">
        <v>99</v>
      </c>
      <c r="F125" s="17" t="s">
        <v>195</v>
      </c>
      <c r="G125" s="106">
        <v>8</v>
      </c>
      <c r="H125" s="66">
        <v>8</v>
      </c>
      <c r="I125" s="18" t="s">
        <v>32</v>
      </c>
      <c r="J125" s="20"/>
      <c r="K125" s="20"/>
      <c r="L125" s="32"/>
      <c r="M125" s="83"/>
      <c r="N125" s="20"/>
      <c r="O125" s="32"/>
      <c r="P125" s="57"/>
    </row>
    <row r="126" spans="2:16" x14ac:dyDescent="0.3">
      <c r="B126" s="51"/>
      <c r="C126" s="136"/>
      <c r="D126" s="105"/>
      <c r="E126" s="48" t="s">
        <v>100</v>
      </c>
      <c r="F126" s="124" t="s">
        <v>196</v>
      </c>
      <c r="G126" s="106">
        <v>4</v>
      </c>
      <c r="H126" s="66">
        <v>4</v>
      </c>
      <c r="I126" s="18" t="s">
        <v>32</v>
      </c>
      <c r="J126" s="20"/>
      <c r="K126" s="20"/>
      <c r="L126" s="32"/>
      <c r="M126" s="83"/>
      <c r="N126" s="20"/>
      <c r="O126" s="32"/>
      <c r="P126" s="57"/>
    </row>
    <row r="127" spans="2:16" x14ac:dyDescent="0.3">
      <c r="B127" s="51"/>
      <c r="C127" s="136"/>
      <c r="D127" s="105"/>
      <c r="E127" s="48" t="s">
        <v>101</v>
      </c>
      <c r="F127" s="124" t="s">
        <v>197</v>
      </c>
      <c r="G127" s="106">
        <v>4</v>
      </c>
      <c r="H127" s="66">
        <v>4</v>
      </c>
      <c r="I127" s="18" t="s">
        <v>32</v>
      </c>
      <c r="J127" s="20"/>
      <c r="K127" s="20"/>
      <c r="L127" s="32"/>
      <c r="M127" s="83"/>
      <c r="N127" s="20"/>
      <c r="O127" s="32"/>
      <c r="P127" s="57"/>
    </row>
    <row r="128" spans="2:16" x14ac:dyDescent="0.3">
      <c r="B128" s="51"/>
      <c r="C128" s="136"/>
      <c r="D128" s="105"/>
      <c r="E128" s="48" t="s">
        <v>53</v>
      </c>
      <c r="F128" s="17" t="s">
        <v>167</v>
      </c>
      <c r="G128" s="106">
        <v>4</v>
      </c>
      <c r="H128" s="66">
        <v>4</v>
      </c>
      <c r="I128" s="18" t="s">
        <v>32</v>
      </c>
      <c r="J128" s="20"/>
      <c r="K128" s="20"/>
      <c r="L128" s="32"/>
      <c r="M128" s="83"/>
      <c r="N128" s="20"/>
      <c r="O128" s="32"/>
      <c r="P128" s="57"/>
    </row>
    <row r="129" spans="2:16" ht="27.6" x14ac:dyDescent="0.3">
      <c r="B129" s="51"/>
      <c r="C129" s="136"/>
      <c r="D129" s="105"/>
      <c r="E129" s="48" t="s">
        <v>53</v>
      </c>
      <c r="F129" s="17" t="s">
        <v>168</v>
      </c>
      <c r="G129" s="106">
        <v>4</v>
      </c>
      <c r="H129" s="66">
        <v>4</v>
      </c>
      <c r="I129" s="18" t="s">
        <v>32</v>
      </c>
      <c r="J129" s="20"/>
      <c r="K129" s="20"/>
      <c r="L129" s="32"/>
      <c r="M129" s="83"/>
      <c r="N129" s="20"/>
      <c r="O129" s="32"/>
      <c r="P129" s="57"/>
    </row>
    <row r="130" spans="2:16" x14ac:dyDescent="0.3">
      <c r="B130" s="51"/>
      <c r="C130" s="136"/>
      <c r="D130" s="105"/>
      <c r="E130" s="48" t="s">
        <v>53</v>
      </c>
      <c r="F130" s="17" t="s">
        <v>164</v>
      </c>
      <c r="G130" s="106">
        <v>8</v>
      </c>
      <c r="H130" s="66">
        <v>8</v>
      </c>
      <c r="I130" s="18" t="s">
        <v>32</v>
      </c>
      <c r="J130" s="20"/>
      <c r="K130" s="20"/>
      <c r="L130" s="32"/>
      <c r="M130" s="83"/>
      <c r="N130" s="20"/>
      <c r="O130" s="32"/>
      <c r="P130" s="57"/>
    </row>
    <row r="131" spans="2:16" x14ac:dyDescent="0.3">
      <c r="B131" s="51"/>
      <c r="C131" s="136"/>
      <c r="D131" s="105"/>
      <c r="E131" s="48" t="s">
        <v>53</v>
      </c>
      <c r="F131" s="17" t="s">
        <v>165</v>
      </c>
      <c r="G131" s="106">
        <v>1</v>
      </c>
      <c r="H131" s="66">
        <v>1</v>
      </c>
      <c r="I131" s="18" t="s">
        <v>32</v>
      </c>
      <c r="J131" s="20"/>
      <c r="K131" s="20"/>
      <c r="L131" s="32"/>
      <c r="M131" s="83"/>
      <c r="N131" s="20"/>
      <c r="O131" s="32"/>
      <c r="P131" s="57"/>
    </row>
    <row r="132" spans="2:16" ht="27.6" x14ac:dyDescent="0.3">
      <c r="B132" s="51"/>
      <c r="C132" s="136"/>
      <c r="D132" s="105"/>
      <c r="E132" s="48" t="s">
        <v>53</v>
      </c>
      <c r="F132" s="17" t="s">
        <v>163</v>
      </c>
      <c r="G132" s="106">
        <v>3</v>
      </c>
      <c r="H132" s="66">
        <v>3</v>
      </c>
      <c r="I132" s="18" t="s">
        <v>32</v>
      </c>
      <c r="J132" s="20"/>
      <c r="K132" s="20"/>
      <c r="L132" s="32"/>
      <c r="M132" s="83"/>
      <c r="N132" s="20"/>
      <c r="O132" s="32"/>
      <c r="P132" s="57"/>
    </row>
    <row r="133" spans="2:16" x14ac:dyDescent="0.3">
      <c r="B133" s="51"/>
      <c r="C133" s="136"/>
      <c r="D133" s="105"/>
      <c r="E133" s="48" t="s">
        <v>53</v>
      </c>
      <c r="F133" s="17" t="s">
        <v>159</v>
      </c>
      <c r="G133" s="106">
        <v>2</v>
      </c>
      <c r="H133" s="66">
        <v>2</v>
      </c>
      <c r="I133" s="18" t="s">
        <v>32</v>
      </c>
      <c r="J133" s="20"/>
      <c r="K133" s="20"/>
      <c r="L133" s="32"/>
      <c r="M133" s="83"/>
      <c r="N133" s="20"/>
      <c r="O133" s="32"/>
      <c r="P133" s="57"/>
    </row>
    <row r="134" spans="2:16" x14ac:dyDescent="0.3">
      <c r="B134" s="51"/>
      <c r="C134" s="136"/>
      <c r="D134" s="105"/>
      <c r="E134" s="48" t="s">
        <v>53</v>
      </c>
      <c r="F134" s="17" t="s">
        <v>184</v>
      </c>
      <c r="G134" s="106">
        <v>3</v>
      </c>
      <c r="H134" s="66">
        <v>3</v>
      </c>
      <c r="I134" s="18" t="s">
        <v>32</v>
      </c>
      <c r="J134" s="20"/>
      <c r="K134" s="20"/>
      <c r="L134" s="32"/>
      <c r="M134" s="83"/>
      <c r="N134" s="20"/>
      <c r="O134" s="32"/>
      <c r="P134" s="57"/>
    </row>
    <row r="135" spans="2:16" x14ac:dyDescent="0.3">
      <c r="B135" s="51"/>
      <c r="C135" s="136"/>
      <c r="D135" s="105"/>
      <c r="E135" s="48" t="s">
        <v>102</v>
      </c>
      <c r="F135" s="17" t="s">
        <v>186</v>
      </c>
      <c r="G135" s="106">
        <v>1</v>
      </c>
      <c r="H135" s="66">
        <v>1</v>
      </c>
      <c r="I135" s="18" t="s">
        <v>32</v>
      </c>
      <c r="J135" s="20"/>
      <c r="K135" s="20"/>
      <c r="L135" s="32"/>
      <c r="M135" s="83"/>
      <c r="N135" s="20"/>
      <c r="O135" s="32"/>
      <c r="P135" s="57"/>
    </row>
    <row r="136" spans="2:16" x14ac:dyDescent="0.3">
      <c r="B136" s="51"/>
      <c r="C136" s="136"/>
      <c r="D136" s="105"/>
      <c r="E136" s="48" t="s">
        <v>103</v>
      </c>
      <c r="F136" s="17" t="s">
        <v>198</v>
      </c>
      <c r="G136" s="106">
        <v>6</v>
      </c>
      <c r="H136" s="66">
        <v>6</v>
      </c>
      <c r="I136" s="18" t="s">
        <v>32</v>
      </c>
      <c r="J136" s="20"/>
      <c r="K136" s="20"/>
      <c r="L136" s="32"/>
      <c r="M136" s="83"/>
      <c r="N136" s="20"/>
      <c r="O136" s="32"/>
      <c r="P136" s="57"/>
    </row>
    <row r="137" spans="2:16" x14ac:dyDescent="0.3">
      <c r="B137" s="51"/>
      <c r="C137" s="136"/>
      <c r="D137" s="105"/>
      <c r="E137" s="48" t="s">
        <v>103</v>
      </c>
      <c r="F137" s="17" t="s">
        <v>199</v>
      </c>
      <c r="G137" s="106">
        <v>1</v>
      </c>
      <c r="H137" s="66">
        <v>1</v>
      </c>
      <c r="I137" s="18" t="s">
        <v>32</v>
      </c>
      <c r="J137" s="20"/>
      <c r="K137" s="20"/>
      <c r="L137" s="32"/>
      <c r="M137" s="83"/>
      <c r="N137" s="20"/>
      <c r="O137" s="32"/>
      <c r="P137" s="57"/>
    </row>
    <row r="138" spans="2:16" x14ac:dyDescent="0.3">
      <c r="B138" s="51"/>
      <c r="C138" s="136"/>
      <c r="D138" s="105"/>
      <c r="E138" s="48" t="s">
        <v>104</v>
      </c>
      <c r="F138" s="17" t="s">
        <v>186</v>
      </c>
      <c r="G138" s="106">
        <v>1</v>
      </c>
      <c r="H138" s="66">
        <v>1</v>
      </c>
      <c r="I138" s="18" t="s">
        <v>32</v>
      </c>
      <c r="J138" s="20"/>
      <c r="K138" s="20"/>
      <c r="L138" s="32"/>
      <c r="M138" s="83"/>
      <c r="N138" s="20"/>
      <c r="O138" s="32"/>
      <c r="P138" s="57"/>
    </row>
    <row r="139" spans="2:16" x14ac:dyDescent="0.3">
      <c r="B139" s="51"/>
      <c r="C139" s="136"/>
      <c r="D139" s="105"/>
      <c r="E139" s="48" t="s">
        <v>105</v>
      </c>
      <c r="F139" s="17" t="s">
        <v>198</v>
      </c>
      <c r="G139" s="106">
        <v>1</v>
      </c>
      <c r="H139" s="66">
        <v>1</v>
      </c>
      <c r="I139" s="18" t="s">
        <v>32</v>
      </c>
      <c r="J139" s="20"/>
      <c r="K139" s="20"/>
      <c r="L139" s="32"/>
      <c r="M139" s="83"/>
      <c r="N139" s="20"/>
      <c r="O139" s="32"/>
      <c r="P139" s="57"/>
    </row>
    <row r="140" spans="2:16" x14ac:dyDescent="0.3">
      <c r="B140" s="51"/>
      <c r="C140" s="136"/>
      <c r="D140" s="105"/>
      <c r="E140" s="48" t="s">
        <v>52</v>
      </c>
      <c r="F140" s="17" t="s">
        <v>200</v>
      </c>
      <c r="G140" s="106">
        <v>5</v>
      </c>
      <c r="H140" s="66">
        <v>5</v>
      </c>
      <c r="I140" s="18" t="s">
        <v>32</v>
      </c>
      <c r="J140" s="20"/>
      <c r="K140" s="20"/>
      <c r="L140" s="32"/>
      <c r="M140" s="83"/>
      <c r="N140" s="20"/>
      <c r="O140" s="32"/>
      <c r="P140" s="57"/>
    </row>
    <row r="141" spans="2:16" x14ac:dyDescent="0.3">
      <c r="B141" s="51"/>
      <c r="C141" s="136"/>
      <c r="D141" s="105"/>
      <c r="E141" s="48" t="s">
        <v>52</v>
      </c>
      <c r="F141" s="17" t="s">
        <v>201</v>
      </c>
      <c r="G141" s="106">
        <v>1</v>
      </c>
      <c r="H141" s="66">
        <v>1</v>
      </c>
      <c r="I141" s="18" t="s">
        <v>32</v>
      </c>
      <c r="J141" s="20"/>
      <c r="K141" s="20"/>
      <c r="L141" s="32"/>
      <c r="M141" s="83"/>
      <c r="N141" s="20"/>
      <c r="O141" s="32"/>
      <c r="P141" s="57"/>
    </row>
    <row r="142" spans="2:16" x14ac:dyDescent="0.3">
      <c r="B142" s="51"/>
      <c r="C142" s="136"/>
      <c r="D142" s="105"/>
      <c r="E142" s="48" t="s">
        <v>52</v>
      </c>
      <c r="F142" s="17" t="s">
        <v>202</v>
      </c>
      <c r="G142" s="106">
        <v>1</v>
      </c>
      <c r="H142" s="66">
        <v>1</v>
      </c>
      <c r="I142" s="18" t="s">
        <v>32</v>
      </c>
      <c r="J142" s="20"/>
      <c r="K142" s="20"/>
      <c r="L142" s="32"/>
      <c r="M142" s="83"/>
      <c r="N142" s="20"/>
      <c r="O142" s="32"/>
      <c r="P142" s="57"/>
    </row>
    <row r="143" spans="2:16" x14ac:dyDescent="0.3">
      <c r="B143" s="51"/>
      <c r="C143" s="136"/>
      <c r="D143" s="105"/>
      <c r="E143" s="48" t="s">
        <v>52</v>
      </c>
      <c r="F143" s="17" t="s">
        <v>159</v>
      </c>
      <c r="G143" s="106">
        <v>1</v>
      </c>
      <c r="H143" s="66">
        <v>1</v>
      </c>
      <c r="I143" s="18" t="s">
        <v>32</v>
      </c>
      <c r="J143" s="20"/>
      <c r="K143" s="20"/>
      <c r="L143" s="32"/>
      <c r="M143" s="83"/>
      <c r="N143" s="20"/>
      <c r="O143" s="32"/>
      <c r="P143" s="57"/>
    </row>
    <row r="144" spans="2:16" x14ac:dyDescent="0.3">
      <c r="B144" s="51"/>
      <c r="C144" s="136"/>
      <c r="D144" s="105"/>
      <c r="E144" s="48" t="s">
        <v>52</v>
      </c>
      <c r="F144" s="17" t="s">
        <v>164</v>
      </c>
      <c r="G144" s="106">
        <v>1</v>
      </c>
      <c r="H144" s="66">
        <v>1</v>
      </c>
      <c r="I144" s="18" t="s">
        <v>32</v>
      </c>
      <c r="J144" s="20"/>
      <c r="K144" s="20"/>
      <c r="L144" s="32"/>
      <c r="M144" s="83"/>
      <c r="N144" s="20"/>
      <c r="O144" s="32"/>
      <c r="P144" s="57"/>
    </row>
    <row r="145" spans="2:16" x14ac:dyDescent="0.3">
      <c r="B145" s="51"/>
      <c r="C145" s="136"/>
      <c r="D145" s="105"/>
      <c r="E145" s="48" t="s">
        <v>52</v>
      </c>
      <c r="F145" s="17" t="s">
        <v>203</v>
      </c>
      <c r="G145" s="106">
        <v>1</v>
      </c>
      <c r="H145" s="66">
        <v>1</v>
      </c>
      <c r="I145" s="18" t="s">
        <v>32</v>
      </c>
      <c r="J145" s="20"/>
      <c r="K145" s="20"/>
      <c r="L145" s="32"/>
      <c r="M145" s="83"/>
      <c r="N145" s="20"/>
      <c r="O145" s="32"/>
      <c r="P145" s="57"/>
    </row>
    <row r="146" spans="2:16" x14ac:dyDescent="0.3">
      <c r="B146" s="51"/>
      <c r="C146" s="136"/>
      <c r="D146" s="105"/>
      <c r="E146" s="48" t="s">
        <v>52</v>
      </c>
      <c r="F146" s="17" t="s">
        <v>204</v>
      </c>
      <c r="G146" s="106">
        <v>2</v>
      </c>
      <c r="H146" s="66">
        <v>2</v>
      </c>
      <c r="I146" s="18" t="s">
        <v>32</v>
      </c>
      <c r="J146" s="20"/>
      <c r="K146" s="20"/>
      <c r="L146" s="32"/>
      <c r="M146" s="83"/>
      <c r="N146" s="20"/>
      <c r="O146" s="32"/>
      <c r="P146" s="57"/>
    </row>
    <row r="147" spans="2:16" ht="27.6" x14ac:dyDescent="0.3">
      <c r="B147" s="51"/>
      <c r="C147" s="136"/>
      <c r="D147" s="105"/>
      <c r="E147" s="48" t="s">
        <v>52</v>
      </c>
      <c r="F147" s="17" t="s">
        <v>205</v>
      </c>
      <c r="G147" s="106">
        <v>2</v>
      </c>
      <c r="H147" s="66">
        <v>2</v>
      </c>
      <c r="I147" s="18" t="s">
        <v>32</v>
      </c>
      <c r="J147" s="20"/>
      <c r="K147" s="20"/>
      <c r="L147" s="32"/>
      <c r="M147" s="83"/>
      <c r="N147" s="20"/>
      <c r="O147" s="32"/>
      <c r="P147" s="57"/>
    </row>
    <row r="148" spans="2:16" x14ac:dyDescent="0.3">
      <c r="B148" s="51"/>
      <c r="C148" s="136"/>
      <c r="D148" s="105"/>
      <c r="E148" s="48" t="s">
        <v>106</v>
      </c>
      <c r="F148" s="17" t="s">
        <v>185</v>
      </c>
      <c r="G148" s="106">
        <v>3</v>
      </c>
      <c r="H148" s="66">
        <v>3</v>
      </c>
      <c r="I148" s="18" t="s">
        <v>32</v>
      </c>
      <c r="J148" s="20"/>
      <c r="K148" s="20"/>
      <c r="L148" s="32"/>
      <c r="M148" s="83"/>
      <c r="N148" s="20"/>
      <c r="O148" s="32"/>
      <c r="P148" s="57"/>
    </row>
    <row r="149" spans="2:16" x14ac:dyDescent="0.3">
      <c r="B149" s="51"/>
      <c r="C149" s="136"/>
      <c r="D149" s="105"/>
      <c r="E149" s="48" t="s">
        <v>69</v>
      </c>
      <c r="F149" s="17" t="s">
        <v>206</v>
      </c>
      <c r="G149" s="106">
        <v>2</v>
      </c>
      <c r="H149" s="66">
        <v>2</v>
      </c>
      <c r="I149" s="18" t="s">
        <v>32</v>
      </c>
      <c r="J149" s="20"/>
      <c r="K149" s="20"/>
      <c r="L149" s="32"/>
      <c r="M149" s="83"/>
      <c r="N149" s="20"/>
      <c r="O149" s="32"/>
      <c r="P149" s="57"/>
    </row>
    <row r="150" spans="2:16" x14ac:dyDescent="0.3">
      <c r="B150" s="51"/>
      <c r="C150" s="136"/>
      <c r="D150" s="105"/>
      <c r="E150" s="48" t="s">
        <v>69</v>
      </c>
      <c r="F150" s="17" t="s">
        <v>207</v>
      </c>
      <c r="G150" s="106">
        <v>2</v>
      </c>
      <c r="H150" s="66">
        <v>2</v>
      </c>
      <c r="I150" s="18" t="s">
        <v>32</v>
      </c>
      <c r="J150" s="20"/>
      <c r="K150" s="20"/>
      <c r="L150" s="32"/>
      <c r="M150" s="83"/>
      <c r="N150" s="20"/>
      <c r="O150" s="32"/>
      <c r="P150" s="57"/>
    </row>
    <row r="151" spans="2:16" x14ac:dyDescent="0.3">
      <c r="B151" s="51"/>
      <c r="C151" s="136"/>
      <c r="D151" s="105"/>
      <c r="E151" s="48" t="s">
        <v>69</v>
      </c>
      <c r="F151" s="124" t="s">
        <v>208</v>
      </c>
      <c r="G151" s="106">
        <v>2</v>
      </c>
      <c r="H151" s="66">
        <v>2</v>
      </c>
      <c r="I151" s="18" t="s">
        <v>32</v>
      </c>
      <c r="J151" s="20"/>
      <c r="K151" s="20"/>
      <c r="L151" s="32"/>
      <c r="M151" s="83"/>
      <c r="N151" s="20"/>
      <c r="O151" s="32"/>
      <c r="P151" s="57"/>
    </row>
    <row r="152" spans="2:16" x14ac:dyDescent="0.3">
      <c r="B152" s="51"/>
      <c r="C152" s="136"/>
      <c r="D152" s="105"/>
      <c r="E152" s="48" t="s">
        <v>69</v>
      </c>
      <c r="F152" s="124" t="s">
        <v>209</v>
      </c>
      <c r="G152" s="106">
        <v>1</v>
      </c>
      <c r="H152" s="66">
        <v>1</v>
      </c>
      <c r="I152" s="18" t="s">
        <v>32</v>
      </c>
      <c r="J152" s="20"/>
      <c r="K152" s="20"/>
      <c r="L152" s="32"/>
      <c r="M152" s="83"/>
      <c r="N152" s="20"/>
      <c r="O152" s="32"/>
      <c r="P152" s="57"/>
    </row>
    <row r="153" spans="2:16" x14ac:dyDescent="0.3">
      <c r="B153" s="51"/>
      <c r="C153" s="136"/>
      <c r="D153" s="105"/>
      <c r="E153" s="48" t="s">
        <v>107</v>
      </c>
      <c r="F153" s="124" t="s">
        <v>196</v>
      </c>
      <c r="G153" s="106">
        <v>1</v>
      </c>
      <c r="H153" s="66">
        <v>1</v>
      </c>
      <c r="I153" s="18" t="s">
        <v>32</v>
      </c>
      <c r="J153" s="20"/>
      <c r="K153" s="20"/>
      <c r="L153" s="32"/>
      <c r="M153" s="83"/>
      <c r="N153" s="20"/>
      <c r="O153" s="32"/>
      <c r="P153" s="57"/>
    </row>
    <row r="154" spans="2:16" x14ac:dyDescent="0.3">
      <c r="B154" s="51"/>
      <c r="C154" s="136"/>
      <c r="D154" s="105"/>
      <c r="E154" s="48" t="s">
        <v>108</v>
      </c>
      <c r="F154" s="124" t="s">
        <v>196</v>
      </c>
      <c r="G154" s="106">
        <v>2</v>
      </c>
      <c r="H154" s="66">
        <v>2</v>
      </c>
      <c r="I154" s="18" t="s">
        <v>32</v>
      </c>
      <c r="J154" s="20"/>
      <c r="K154" s="20"/>
      <c r="L154" s="32"/>
      <c r="M154" s="83"/>
      <c r="N154" s="20"/>
      <c r="O154" s="32"/>
      <c r="P154" s="57"/>
    </row>
    <row r="155" spans="2:16" x14ac:dyDescent="0.3">
      <c r="B155" s="51"/>
      <c r="C155" s="136"/>
      <c r="D155" s="105"/>
      <c r="E155" s="48" t="s">
        <v>109</v>
      </c>
      <c r="F155" s="17" t="s">
        <v>210</v>
      </c>
      <c r="G155" s="106">
        <v>1</v>
      </c>
      <c r="H155" s="66">
        <v>1</v>
      </c>
      <c r="I155" s="18" t="s">
        <v>32</v>
      </c>
      <c r="J155" s="20"/>
      <c r="K155" s="20"/>
      <c r="L155" s="32"/>
      <c r="M155" s="83"/>
      <c r="N155" s="20"/>
      <c r="O155" s="32"/>
      <c r="P155" s="57"/>
    </row>
    <row r="156" spans="2:16" x14ac:dyDescent="0.3">
      <c r="B156" s="51"/>
      <c r="C156" s="136"/>
      <c r="D156" s="105"/>
      <c r="E156" s="48" t="s">
        <v>70</v>
      </c>
      <c r="F156" s="17" t="s">
        <v>206</v>
      </c>
      <c r="G156" s="106">
        <v>2</v>
      </c>
      <c r="H156" s="66">
        <v>2</v>
      </c>
      <c r="I156" s="18" t="s">
        <v>32</v>
      </c>
      <c r="J156" s="20"/>
      <c r="K156" s="20"/>
      <c r="L156" s="32"/>
      <c r="M156" s="83"/>
      <c r="N156" s="20"/>
      <c r="O156" s="32"/>
      <c r="P156" s="57"/>
    </row>
    <row r="157" spans="2:16" x14ac:dyDescent="0.3">
      <c r="B157" s="51"/>
      <c r="C157" s="136"/>
      <c r="D157" s="105"/>
      <c r="E157" s="48" t="s">
        <v>70</v>
      </c>
      <c r="F157" s="17" t="s">
        <v>207</v>
      </c>
      <c r="G157" s="106">
        <v>2</v>
      </c>
      <c r="H157" s="66">
        <v>2</v>
      </c>
      <c r="I157" s="18" t="s">
        <v>32</v>
      </c>
      <c r="J157" s="20"/>
      <c r="K157" s="20"/>
      <c r="L157" s="32"/>
      <c r="M157" s="83"/>
      <c r="N157" s="20"/>
      <c r="O157" s="32"/>
      <c r="P157" s="57"/>
    </row>
    <row r="158" spans="2:16" x14ac:dyDescent="0.3">
      <c r="B158" s="51"/>
      <c r="C158" s="136"/>
      <c r="D158" s="105"/>
      <c r="E158" s="48" t="s">
        <v>70</v>
      </c>
      <c r="F158" s="124" t="s">
        <v>208</v>
      </c>
      <c r="G158" s="106">
        <v>2</v>
      </c>
      <c r="H158" s="66">
        <v>2</v>
      </c>
      <c r="I158" s="18" t="s">
        <v>32</v>
      </c>
      <c r="J158" s="20"/>
      <c r="K158" s="20"/>
      <c r="L158" s="32"/>
      <c r="M158" s="83"/>
      <c r="N158" s="20"/>
      <c r="O158" s="32"/>
      <c r="P158" s="57"/>
    </row>
    <row r="159" spans="2:16" x14ac:dyDescent="0.3">
      <c r="B159" s="51"/>
      <c r="C159" s="136"/>
      <c r="D159" s="105"/>
      <c r="E159" s="48" t="s">
        <v>70</v>
      </c>
      <c r="F159" s="124" t="s">
        <v>209</v>
      </c>
      <c r="G159" s="106">
        <v>1</v>
      </c>
      <c r="H159" s="66">
        <v>1</v>
      </c>
      <c r="I159" s="18" t="s">
        <v>32</v>
      </c>
      <c r="J159" s="20"/>
      <c r="K159" s="20"/>
      <c r="L159" s="32"/>
      <c r="M159" s="83"/>
      <c r="N159" s="20"/>
      <c r="O159" s="32"/>
      <c r="P159" s="57"/>
    </row>
    <row r="160" spans="2:16" x14ac:dyDescent="0.3">
      <c r="B160" s="51"/>
      <c r="C160" s="136"/>
      <c r="D160" s="105"/>
      <c r="E160" s="48" t="s">
        <v>110</v>
      </c>
      <c r="F160" s="124" t="s">
        <v>196</v>
      </c>
      <c r="G160" s="106">
        <v>1</v>
      </c>
      <c r="H160" s="66">
        <v>1</v>
      </c>
      <c r="I160" s="18" t="s">
        <v>32</v>
      </c>
      <c r="J160" s="20"/>
      <c r="K160" s="20"/>
      <c r="L160" s="32"/>
      <c r="M160" s="83"/>
      <c r="N160" s="20"/>
      <c r="O160" s="32"/>
      <c r="P160" s="57"/>
    </row>
    <row r="161" spans="2:16" x14ac:dyDescent="0.3">
      <c r="B161" s="51"/>
      <c r="C161" s="136"/>
      <c r="D161" s="105"/>
      <c r="E161" s="48" t="s">
        <v>111</v>
      </c>
      <c r="F161" s="124" t="s">
        <v>196</v>
      </c>
      <c r="G161" s="106">
        <v>1</v>
      </c>
      <c r="H161" s="66">
        <v>1</v>
      </c>
      <c r="I161" s="18" t="s">
        <v>32</v>
      </c>
      <c r="J161" s="20"/>
      <c r="K161" s="20"/>
      <c r="L161" s="32"/>
      <c r="M161" s="83"/>
      <c r="N161" s="20"/>
      <c r="O161" s="32"/>
      <c r="P161" s="57"/>
    </row>
    <row r="162" spans="2:16" x14ac:dyDescent="0.3">
      <c r="B162" s="51"/>
      <c r="C162" s="136"/>
      <c r="D162" s="105"/>
      <c r="E162" s="48" t="s">
        <v>71</v>
      </c>
      <c r="F162" s="17" t="s">
        <v>211</v>
      </c>
      <c r="G162" s="106">
        <v>2</v>
      </c>
      <c r="H162" s="66">
        <v>2</v>
      </c>
      <c r="I162" s="18" t="s">
        <v>32</v>
      </c>
      <c r="J162" s="20"/>
      <c r="K162" s="20"/>
      <c r="L162" s="32"/>
      <c r="M162" s="83"/>
      <c r="N162" s="20"/>
      <c r="O162" s="32"/>
      <c r="P162" s="57"/>
    </row>
    <row r="163" spans="2:16" x14ac:dyDescent="0.3">
      <c r="B163" s="51"/>
      <c r="C163" s="136"/>
      <c r="D163" s="105"/>
      <c r="E163" s="48" t="s">
        <v>71</v>
      </c>
      <c r="F163" s="17" t="s">
        <v>212</v>
      </c>
      <c r="G163" s="106">
        <v>6</v>
      </c>
      <c r="H163" s="66">
        <v>6</v>
      </c>
      <c r="I163" s="18" t="s">
        <v>32</v>
      </c>
      <c r="J163" s="20"/>
      <c r="K163" s="20"/>
      <c r="L163" s="32"/>
      <c r="M163" s="83"/>
      <c r="N163" s="20"/>
      <c r="O163" s="32"/>
      <c r="P163" s="57"/>
    </row>
    <row r="164" spans="2:16" ht="27.6" x14ac:dyDescent="0.3">
      <c r="B164" s="51"/>
      <c r="C164" s="136"/>
      <c r="D164" s="105"/>
      <c r="E164" s="48" t="s">
        <v>71</v>
      </c>
      <c r="F164" s="17" t="s">
        <v>168</v>
      </c>
      <c r="G164" s="106">
        <v>10</v>
      </c>
      <c r="H164" s="66">
        <v>10</v>
      </c>
      <c r="I164" s="18" t="s">
        <v>32</v>
      </c>
      <c r="J164" s="20"/>
      <c r="K164" s="20"/>
      <c r="L164" s="32"/>
      <c r="M164" s="83"/>
      <c r="N164" s="20"/>
      <c r="O164" s="32"/>
      <c r="P164" s="57"/>
    </row>
    <row r="165" spans="2:16" x14ac:dyDescent="0.3">
      <c r="B165" s="51"/>
      <c r="C165" s="136"/>
      <c r="D165" s="105"/>
      <c r="E165" s="48" t="s">
        <v>71</v>
      </c>
      <c r="F165" s="17" t="s">
        <v>213</v>
      </c>
      <c r="G165" s="106">
        <v>1</v>
      </c>
      <c r="H165" s="66">
        <v>1</v>
      </c>
      <c r="I165" s="18" t="s">
        <v>32</v>
      </c>
      <c r="J165" s="20"/>
      <c r="K165" s="20"/>
      <c r="L165" s="32"/>
      <c r="M165" s="83"/>
      <c r="N165" s="20"/>
      <c r="O165" s="32"/>
      <c r="P165" s="57"/>
    </row>
    <row r="166" spans="2:16" x14ac:dyDescent="0.3">
      <c r="B166" s="51"/>
      <c r="C166" s="136"/>
      <c r="D166" s="105"/>
      <c r="E166" s="48" t="s">
        <v>71</v>
      </c>
      <c r="F166" s="17" t="s">
        <v>214</v>
      </c>
      <c r="G166" s="106">
        <v>3</v>
      </c>
      <c r="H166" s="66">
        <v>3</v>
      </c>
      <c r="I166" s="18" t="s">
        <v>32</v>
      </c>
      <c r="J166" s="20"/>
      <c r="K166" s="20"/>
      <c r="L166" s="32"/>
      <c r="M166" s="83"/>
      <c r="N166" s="20"/>
      <c r="O166" s="32"/>
      <c r="P166" s="57"/>
    </row>
    <row r="167" spans="2:16" x14ac:dyDescent="0.3">
      <c r="B167" s="51"/>
      <c r="C167" s="136"/>
      <c r="D167" s="105"/>
      <c r="E167" s="48" t="s">
        <v>112</v>
      </c>
      <c r="F167" s="17" t="s">
        <v>215</v>
      </c>
      <c r="G167" s="106">
        <v>6</v>
      </c>
      <c r="H167" s="66">
        <v>6</v>
      </c>
      <c r="I167" s="18" t="s">
        <v>32</v>
      </c>
      <c r="J167" s="20"/>
      <c r="K167" s="20"/>
      <c r="L167" s="32"/>
      <c r="M167" s="83"/>
      <c r="N167" s="20"/>
      <c r="O167" s="32"/>
      <c r="P167" s="57"/>
    </row>
    <row r="168" spans="2:16" x14ac:dyDescent="0.3">
      <c r="B168" s="51"/>
      <c r="C168" s="136"/>
      <c r="D168" s="105"/>
      <c r="E168" s="48" t="s">
        <v>113</v>
      </c>
      <c r="F168" s="17" t="s">
        <v>199</v>
      </c>
      <c r="G168" s="106">
        <v>2</v>
      </c>
      <c r="H168" s="66">
        <v>2</v>
      </c>
      <c r="I168" s="18" t="s">
        <v>32</v>
      </c>
      <c r="J168" s="20"/>
      <c r="K168" s="20"/>
      <c r="L168" s="32"/>
      <c r="M168" s="83"/>
      <c r="N168" s="20"/>
      <c r="O168" s="32"/>
      <c r="P168" s="57"/>
    </row>
    <row r="169" spans="2:16" x14ac:dyDescent="0.3">
      <c r="B169" s="51"/>
      <c r="C169" s="136"/>
      <c r="D169" s="105"/>
      <c r="E169" s="48" t="s">
        <v>114</v>
      </c>
      <c r="F169" s="17" t="s">
        <v>215</v>
      </c>
      <c r="G169" s="106">
        <v>4</v>
      </c>
      <c r="H169" s="66">
        <v>4</v>
      </c>
      <c r="I169" s="18" t="s">
        <v>32</v>
      </c>
      <c r="J169" s="20"/>
      <c r="K169" s="20"/>
      <c r="L169" s="32"/>
      <c r="M169" s="83"/>
      <c r="N169" s="20"/>
      <c r="O169" s="32"/>
      <c r="P169" s="57"/>
    </row>
    <row r="170" spans="2:16" ht="27.6" x14ac:dyDescent="0.3">
      <c r="B170" s="51"/>
      <c r="C170" s="136"/>
      <c r="D170" s="105"/>
      <c r="E170" s="48" t="s">
        <v>72</v>
      </c>
      <c r="F170" s="17" t="s">
        <v>216</v>
      </c>
      <c r="G170" s="106">
        <v>1</v>
      </c>
      <c r="H170" s="66">
        <v>1</v>
      </c>
      <c r="I170" s="18" t="s">
        <v>32</v>
      </c>
      <c r="J170" s="20"/>
      <c r="K170" s="20"/>
      <c r="L170" s="32"/>
      <c r="M170" s="83"/>
      <c r="N170" s="20"/>
      <c r="O170" s="32"/>
      <c r="P170" s="57"/>
    </row>
    <row r="171" spans="2:16" x14ac:dyDescent="0.3">
      <c r="B171" s="51"/>
      <c r="C171" s="136"/>
      <c r="D171" s="105"/>
      <c r="E171" s="48" t="s">
        <v>72</v>
      </c>
      <c r="F171" s="17" t="s">
        <v>217</v>
      </c>
      <c r="G171" s="106">
        <v>1</v>
      </c>
      <c r="H171" s="66">
        <v>1</v>
      </c>
      <c r="I171" s="18" t="s">
        <v>32</v>
      </c>
      <c r="J171" s="20"/>
      <c r="K171" s="20"/>
      <c r="L171" s="32"/>
      <c r="M171" s="83"/>
      <c r="N171" s="20"/>
      <c r="O171" s="32"/>
      <c r="P171" s="57"/>
    </row>
    <row r="172" spans="2:16" ht="27.6" x14ac:dyDescent="0.3">
      <c r="B172" s="51"/>
      <c r="C172" s="136"/>
      <c r="D172" s="105"/>
      <c r="E172" s="48" t="s">
        <v>72</v>
      </c>
      <c r="F172" s="17" t="s">
        <v>175</v>
      </c>
      <c r="G172" s="106">
        <v>1</v>
      </c>
      <c r="H172" s="66">
        <v>1</v>
      </c>
      <c r="I172" s="18" t="s">
        <v>32</v>
      </c>
      <c r="J172" s="20"/>
      <c r="K172" s="20"/>
      <c r="L172" s="32"/>
      <c r="M172" s="83"/>
      <c r="N172" s="20"/>
      <c r="O172" s="32"/>
      <c r="P172" s="57"/>
    </row>
    <row r="173" spans="2:16" x14ac:dyDescent="0.3">
      <c r="B173" s="51"/>
      <c r="C173" s="136"/>
      <c r="D173" s="105"/>
      <c r="E173" s="48" t="s">
        <v>72</v>
      </c>
      <c r="F173" s="17" t="s">
        <v>212</v>
      </c>
      <c r="G173" s="106">
        <v>2</v>
      </c>
      <c r="H173" s="66">
        <v>2</v>
      </c>
      <c r="I173" s="18" t="s">
        <v>32</v>
      </c>
      <c r="J173" s="20"/>
      <c r="K173" s="20"/>
      <c r="L173" s="32"/>
      <c r="M173" s="83"/>
      <c r="N173" s="20"/>
      <c r="O173" s="32"/>
      <c r="P173" s="57"/>
    </row>
    <row r="174" spans="2:16" ht="27.6" x14ac:dyDescent="0.3">
      <c r="B174" s="51"/>
      <c r="C174" s="136"/>
      <c r="D174" s="105"/>
      <c r="E174" s="48" t="s">
        <v>72</v>
      </c>
      <c r="F174" s="17" t="s">
        <v>168</v>
      </c>
      <c r="G174" s="106">
        <v>6</v>
      </c>
      <c r="H174" s="66">
        <v>6</v>
      </c>
      <c r="I174" s="18" t="s">
        <v>32</v>
      </c>
      <c r="J174" s="20"/>
      <c r="K174" s="20"/>
      <c r="L174" s="32"/>
      <c r="M174" s="83"/>
      <c r="N174" s="20"/>
      <c r="O174" s="32"/>
      <c r="P174" s="57"/>
    </row>
    <row r="175" spans="2:16" x14ac:dyDescent="0.3">
      <c r="B175" s="51"/>
      <c r="C175" s="136"/>
      <c r="D175" s="105"/>
      <c r="E175" s="48" t="s">
        <v>72</v>
      </c>
      <c r="F175" s="124" t="s">
        <v>218</v>
      </c>
      <c r="G175" s="106">
        <v>2</v>
      </c>
      <c r="H175" s="66">
        <v>2</v>
      </c>
      <c r="I175" s="18" t="s">
        <v>32</v>
      </c>
      <c r="J175" s="20"/>
      <c r="K175" s="20"/>
      <c r="L175" s="32"/>
      <c r="M175" s="83"/>
      <c r="N175" s="20"/>
      <c r="O175" s="32"/>
      <c r="P175" s="57"/>
    </row>
    <row r="176" spans="2:16" x14ac:dyDescent="0.3">
      <c r="B176" s="51"/>
      <c r="C176" s="136"/>
      <c r="D176" s="105"/>
      <c r="E176" s="48" t="s">
        <v>72</v>
      </c>
      <c r="F176" s="124" t="s">
        <v>208</v>
      </c>
      <c r="G176" s="106">
        <v>2</v>
      </c>
      <c r="H176" s="66">
        <v>2</v>
      </c>
      <c r="I176" s="18" t="s">
        <v>32</v>
      </c>
      <c r="J176" s="20"/>
      <c r="K176" s="20"/>
      <c r="L176" s="32"/>
      <c r="M176" s="83"/>
      <c r="N176" s="20"/>
      <c r="O176" s="32"/>
      <c r="P176" s="57"/>
    </row>
    <row r="177" spans="2:16" x14ac:dyDescent="0.3">
      <c r="B177" s="51"/>
      <c r="C177" s="136"/>
      <c r="D177" s="105"/>
      <c r="E177" s="48" t="s">
        <v>72</v>
      </c>
      <c r="F177" s="17" t="s">
        <v>213</v>
      </c>
      <c r="G177" s="106">
        <v>1</v>
      </c>
      <c r="H177" s="66">
        <v>1</v>
      </c>
      <c r="I177" s="18" t="s">
        <v>32</v>
      </c>
      <c r="J177" s="20"/>
      <c r="K177" s="20"/>
      <c r="L177" s="32"/>
      <c r="M177" s="83"/>
      <c r="N177" s="20"/>
      <c r="O177" s="32"/>
      <c r="P177" s="57"/>
    </row>
    <row r="178" spans="2:16" x14ac:dyDescent="0.3">
      <c r="B178" s="51"/>
      <c r="C178" s="136"/>
      <c r="D178" s="105"/>
      <c r="E178" s="48" t="s">
        <v>72</v>
      </c>
      <c r="F178" s="17" t="s">
        <v>214</v>
      </c>
      <c r="G178" s="106">
        <v>3</v>
      </c>
      <c r="H178" s="66">
        <v>3</v>
      </c>
      <c r="I178" s="18" t="s">
        <v>32</v>
      </c>
      <c r="J178" s="20"/>
      <c r="K178" s="20"/>
      <c r="L178" s="32"/>
      <c r="M178" s="83"/>
      <c r="N178" s="20"/>
      <c r="O178" s="32"/>
      <c r="P178" s="57"/>
    </row>
    <row r="179" spans="2:16" x14ac:dyDescent="0.3">
      <c r="B179" s="51"/>
      <c r="C179" s="136"/>
      <c r="D179" s="105"/>
      <c r="E179" s="48" t="s">
        <v>115</v>
      </c>
      <c r="F179" s="17" t="s">
        <v>215</v>
      </c>
      <c r="G179" s="106">
        <v>2</v>
      </c>
      <c r="H179" s="66">
        <v>2</v>
      </c>
      <c r="I179" s="18" t="s">
        <v>32</v>
      </c>
      <c r="J179" s="20"/>
      <c r="K179" s="20"/>
      <c r="L179" s="32"/>
      <c r="M179" s="83"/>
      <c r="N179" s="20"/>
      <c r="O179" s="32"/>
      <c r="P179" s="57"/>
    </row>
    <row r="180" spans="2:16" x14ac:dyDescent="0.3">
      <c r="B180" s="51"/>
      <c r="C180" s="136"/>
      <c r="D180" s="105"/>
      <c r="E180" s="48" t="s">
        <v>116</v>
      </c>
      <c r="F180" s="124" t="s">
        <v>196</v>
      </c>
      <c r="G180" s="106">
        <v>2</v>
      </c>
      <c r="H180" s="66">
        <v>2</v>
      </c>
      <c r="I180" s="18" t="s">
        <v>32</v>
      </c>
      <c r="J180" s="20"/>
      <c r="K180" s="20"/>
      <c r="L180" s="32"/>
      <c r="M180" s="83"/>
      <c r="N180" s="20"/>
      <c r="O180" s="32"/>
      <c r="P180" s="57"/>
    </row>
    <row r="181" spans="2:16" ht="27.6" x14ac:dyDescent="0.3">
      <c r="B181" s="51"/>
      <c r="C181" s="136"/>
      <c r="D181" s="105"/>
      <c r="E181" s="48" t="s">
        <v>117</v>
      </c>
      <c r="F181" s="17" t="s">
        <v>219</v>
      </c>
      <c r="G181" s="106">
        <v>1</v>
      </c>
      <c r="H181" s="66">
        <v>1</v>
      </c>
      <c r="I181" s="18" t="s">
        <v>32</v>
      </c>
      <c r="J181" s="20"/>
      <c r="K181" s="20"/>
      <c r="L181" s="32"/>
      <c r="M181" s="83"/>
      <c r="N181" s="20"/>
      <c r="O181" s="32"/>
      <c r="P181" s="57"/>
    </row>
    <row r="182" spans="2:16" x14ac:dyDescent="0.3">
      <c r="B182" s="51"/>
      <c r="C182" s="136"/>
      <c r="D182" s="105"/>
      <c r="E182" s="48" t="s">
        <v>117</v>
      </c>
      <c r="F182" s="124" t="s">
        <v>196</v>
      </c>
      <c r="G182" s="106">
        <v>2</v>
      </c>
      <c r="H182" s="66">
        <v>2</v>
      </c>
      <c r="I182" s="18" t="s">
        <v>32</v>
      </c>
      <c r="J182" s="20"/>
      <c r="K182" s="20"/>
      <c r="L182" s="32"/>
      <c r="M182" s="83"/>
      <c r="N182" s="20"/>
      <c r="O182" s="32"/>
      <c r="P182" s="57"/>
    </row>
    <row r="183" spans="2:16" x14ac:dyDescent="0.3">
      <c r="B183" s="51"/>
      <c r="C183" s="136"/>
      <c r="D183" s="105"/>
      <c r="E183" s="48" t="s">
        <v>118</v>
      </c>
      <c r="F183" s="17" t="s">
        <v>220</v>
      </c>
      <c r="G183" s="106">
        <v>2</v>
      </c>
      <c r="H183" s="66">
        <v>2</v>
      </c>
      <c r="I183" s="18" t="s">
        <v>32</v>
      </c>
      <c r="J183" s="20"/>
      <c r="K183" s="20"/>
      <c r="L183" s="32"/>
      <c r="M183" s="83"/>
      <c r="N183" s="20"/>
      <c r="O183" s="32"/>
      <c r="P183" s="57"/>
    </row>
    <row r="184" spans="2:16" x14ac:dyDescent="0.3">
      <c r="B184" s="51"/>
      <c r="C184" s="136"/>
      <c r="D184" s="105"/>
      <c r="E184" s="48" t="s">
        <v>118</v>
      </c>
      <c r="F184" s="124" t="s">
        <v>196</v>
      </c>
      <c r="G184" s="106">
        <v>1</v>
      </c>
      <c r="H184" s="66">
        <v>1</v>
      </c>
      <c r="I184" s="18" t="s">
        <v>32</v>
      </c>
      <c r="J184" s="20"/>
      <c r="K184" s="20"/>
      <c r="L184" s="32"/>
      <c r="M184" s="83"/>
      <c r="N184" s="20"/>
      <c r="O184" s="32"/>
      <c r="P184" s="57"/>
    </row>
    <row r="185" spans="2:16" x14ac:dyDescent="0.3">
      <c r="B185" s="51"/>
      <c r="C185" s="136"/>
      <c r="D185" s="105"/>
      <c r="E185" s="48" t="s">
        <v>119</v>
      </c>
      <c r="F185" s="17" t="s">
        <v>215</v>
      </c>
      <c r="G185" s="106">
        <v>2</v>
      </c>
      <c r="H185" s="66">
        <v>2</v>
      </c>
      <c r="I185" s="18" t="s">
        <v>32</v>
      </c>
      <c r="J185" s="20"/>
      <c r="K185" s="20"/>
      <c r="L185" s="32"/>
      <c r="M185" s="83"/>
      <c r="N185" s="20"/>
      <c r="O185" s="32"/>
      <c r="P185" s="57"/>
    </row>
    <row r="186" spans="2:16" x14ac:dyDescent="0.3">
      <c r="B186" s="51"/>
      <c r="C186" s="136"/>
      <c r="D186" s="105"/>
      <c r="E186" s="48" t="s">
        <v>120</v>
      </c>
      <c r="F186" s="124" t="s">
        <v>196</v>
      </c>
      <c r="G186" s="106">
        <v>1</v>
      </c>
      <c r="H186" s="66">
        <v>1</v>
      </c>
      <c r="I186" s="18" t="s">
        <v>32</v>
      </c>
      <c r="J186" s="20"/>
      <c r="K186" s="20"/>
      <c r="L186" s="32"/>
      <c r="M186" s="83"/>
      <c r="N186" s="20"/>
      <c r="O186" s="32"/>
      <c r="P186" s="57"/>
    </row>
    <row r="187" spans="2:16" x14ac:dyDescent="0.3">
      <c r="B187" s="51"/>
      <c r="C187" s="136"/>
      <c r="D187" s="105"/>
      <c r="E187" s="48" t="s">
        <v>54</v>
      </c>
      <c r="F187" s="17" t="s">
        <v>221</v>
      </c>
      <c r="G187" s="106">
        <v>1</v>
      </c>
      <c r="H187" s="66">
        <v>1</v>
      </c>
      <c r="I187" s="18" t="s">
        <v>32</v>
      </c>
      <c r="J187" s="20"/>
      <c r="K187" s="20"/>
      <c r="L187" s="32"/>
      <c r="M187" s="83"/>
      <c r="N187" s="20"/>
      <c r="O187" s="32"/>
      <c r="P187" s="57"/>
    </row>
    <row r="188" spans="2:16" x14ac:dyDescent="0.3">
      <c r="B188" s="51"/>
      <c r="C188" s="136"/>
      <c r="D188" s="105"/>
      <c r="E188" s="48" t="s">
        <v>54</v>
      </c>
      <c r="F188" s="17" t="s">
        <v>167</v>
      </c>
      <c r="G188" s="106">
        <v>3</v>
      </c>
      <c r="H188" s="66">
        <v>3</v>
      </c>
      <c r="I188" s="18" t="s">
        <v>32</v>
      </c>
      <c r="J188" s="20"/>
      <c r="K188" s="20"/>
      <c r="L188" s="32"/>
      <c r="M188" s="83"/>
      <c r="N188" s="20"/>
      <c r="O188" s="32"/>
      <c r="P188" s="57"/>
    </row>
    <row r="189" spans="2:16" ht="27.6" x14ac:dyDescent="0.3">
      <c r="B189" s="51"/>
      <c r="C189" s="136"/>
      <c r="D189" s="105"/>
      <c r="E189" s="48" t="s">
        <v>54</v>
      </c>
      <c r="F189" s="17" t="s">
        <v>168</v>
      </c>
      <c r="G189" s="106">
        <v>8</v>
      </c>
      <c r="H189" s="66">
        <v>8</v>
      </c>
      <c r="I189" s="18" t="s">
        <v>32</v>
      </c>
      <c r="J189" s="20"/>
      <c r="K189" s="20"/>
      <c r="L189" s="32"/>
      <c r="M189" s="83"/>
      <c r="N189" s="20"/>
      <c r="O189" s="32"/>
      <c r="P189" s="57"/>
    </row>
    <row r="190" spans="2:16" ht="27.6" x14ac:dyDescent="0.3">
      <c r="B190" s="51"/>
      <c r="C190" s="136"/>
      <c r="D190" s="105"/>
      <c r="E190" s="48" t="s">
        <v>54</v>
      </c>
      <c r="F190" s="17" t="s">
        <v>163</v>
      </c>
      <c r="G190" s="106">
        <v>28</v>
      </c>
      <c r="H190" s="66">
        <v>28</v>
      </c>
      <c r="I190" s="18" t="s">
        <v>32</v>
      </c>
      <c r="J190" s="20"/>
      <c r="K190" s="20"/>
      <c r="L190" s="32"/>
      <c r="M190" s="83"/>
      <c r="N190" s="20"/>
      <c r="O190" s="32"/>
      <c r="P190" s="57"/>
    </row>
    <row r="191" spans="2:16" ht="27.6" x14ac:dyDescent="0.3">
      <c r="B191" s="51"/>
      <c r="C191" s="136"/>
      <c r="D191" s="105"/>
      <c r="E191" s="48" t="s">
        <v>54</v>
      </c>
      <c r="F191" s="17" t="s">
        <v>162</v>
      </c>
      <c r="G191" s="106">
        <v>8</v>
      </c>
      <c r="H191" s="66">
        <v>8</v>
      </c>
      <c r="I191" s="18" t="s">
        <v>32</v>
      </c>
      <c r="J191" s="20"/>
      <c r="K191" s="20"/>
      <c r="L191" s="32"/>
      <c r="M191" s="83"/>
      <c r="N191" s="20"/>
      <c r="O191" s="32"/>
      <c r="P191" s="57"/>
    </row>
    <row r="192" spans="2:16" x14ac:dyDescent="0.3">
      <c r="B192" s="51"/>
      <c r="C192" s="136"/>
      <c r="D192" s="105"/>
      <c r="E192" s="48" t="s">
        <v>54</v>
      </c>
      <c r="F192" s="17" t="s">
        <v>164</v>
      </c>
      <c r="G192" s="106">
        <v>19</v>
      </c>
      <c r="H192" s="66">
        <v>19</v>
      </c>
      <c r="I192" s="18" t="s">
        <v>32</v>
      </c>
      <c r="J192" s="20"/>
      <c r="K192" s="20"/>
      <c r="L192" s="32"/>
      <c r="M192" s="83"/>
      <c r="N192" s="20"/>
      <c r="O192" s="32"/>
      <c r="P192" s="57"/>
    </row>
    <row r="193" spans="2:16" x14ac:dyDescent="0.3">
      <c r="B193" s="51"/>
      <c r="C193" s="136"/>
      <c r="D193" s="105"/>
      <c r="E193" s="48" t="s">
        <v>54</v>
      </c>
      <c r="F193" s="17" t="s">
        <v>222</v>
      </c>
      <c r="G193" s="106">
        <v>1</v>
      </c>
      <c r="H193" s="66">
        <v>1</v>
      </c>
      <c r="I193" s="18" t="s">
        <v>32</v>
      </c>
      <c r="J193" s="20"/>
      <c r="K193" s="20"/>
      <c r="L193" s="32"/>
      <c r="M193" s="83"/>
      <c r="N193" s="20"/>
      <c r="O193" s="32"/>
      <c r="P193" s="57"/>
    </row>
    <row r="194" spans="2:16" x14ac:dyDescent="0.3">
      <c r="B194" s="51"/>
      <c r="C194" s="136"/>
      <c r="D194" s="105"/>
      <c r="E194" s="48" t="s">
        <v>54</v>
      </c>
      <c r="F194" s="17" t="s">
        <v>223</v>
      </c>
      <c r="G194" s="106">
        <v>3</v>
      </c>
      <c r="H194" s="66">
        <v>3</v>
      </c>
      <c r="I194" s="18" t="s">
        <v>32</v>
      </c>
      <c r="J194" s="20"/>
      <c r="K194" s="20"/>
      <c r="L194" s="32"/>
      <c r="M194" s="83"/>
      <c r="N194" s="20"/>
      <c r="O194" s="32"/>
      <c r="P194" s="57"/>
    </row>
    <row r="195" spans="2:16" x14ac:dyDescent="0.3">
      <c r="B195" s="51"/>
      <c r="C195" s="136"/>
      <c r="D195" s="105"/>
      <c r="E195" s="48" t="s">
        <v>54</v>
      </c>
      <c r="F195" s="17" t="s">
        <v>224</v>
      </c>
      <c r="G195" s="106">
        <v>5</v>
      </c>
      <c r="H195" s="66">
        <v>5</v>
      </c>
      <c r="I195" s="18" t="s">
        <v>32</v>
      </c>
      <c r="J195" s="20"/>
      <c r="K195" s="20"/>
      <c r="L195" s="32"/>
      <c r="M195" s="83"/>
      <c r="N195" s="20"/>
      <c r="O195" s="32"/>
      <c r="P195" s="57"/>
    </row>
    <row r="196" spans="2:16" x14ac:dyDescent="0.3">
      <c r="B196" s="51"/>
      <c r="C196" s="136"/>
      <c r="D196" s="105"/>
      <c r="E196" s="48" t="s">
        <v>54</v>
      </c>
      <c r="F196" s="17" t="s">
        <v>166</v>
      </c>
      <c r="G196" s="106">
        <v>1</v>
      </c>
      <c r="H196" s="66">
        <v>1</v>
      </c>
      <c r="I196" s="18" t="s">
        <v>32</v>
      </c>
      <c r="J196" s="20"/>
      <c r="K196" s="20"/>
      <c r="L196" s="32"/>
      <c r="M196" s="83"/>
      <c r="N196" s="20"/>
      <c r="O196" s="32"/>
      <c r="P196" s="57"/>
    </row>
    <row r="197" spans="2:16" x14ac:dyDescent="0.3">
      <c r="B197" s="51"/>
      <c r="C197" s="136"/>
      <c r="D197" s="105"/>
      <c r="E197" s="48" t="s">
        <v>54</v>
      </c>
      <c r="F197" s="17" t="s">
        <v>171</v>
      </c>
      <c r="G197" s="106">
        <v>26</v>
      </c>
      <c r="H197" s="66">
        <v>26</v>
      </c>
      <c r="I197" s="18" t="s">
        <v>32</v>
      </c>
      <c r="J197" s="20"/>
      <c r="K197" s="20"/>
      <c r="L197" s="32"/>
      <c r="M197" s="83"/>
      <c r="N197" s="20"/>
      <c r="O197" s="32"/>
      <c r="P197" s="57"/>
    </row>
    <row r="198" spans="2:16" x14ac:dyDescent="0.3">
      <c r="B198" s="51"/>
      <c r="C198" s="136"/>
      <c r="D198" s="105"/>
      <c r="E198" s="48" t="s">
        <v>54</v>
      </c>
      <c r="F198" s="17" t="s">
        <v>213</v>
      </c>
      <c r="G198" s="106">
        <v>1</v>
      </c>
      <c r="H198" s="66">
        <v>1</v>
      </c>
      <c r="I198" s="18" t="s">
        <v>32</v>
      </c>
      <c r="J198" s="20"/>
      <c r="K198" s="20"/>
      <c r="L198" s="32"/>
      <c r="M198" s="83"/>
      <c r="N198" s="20"/>
      <c r="O198" s="32"/>
      <c r="P198" s="57"/>
    </row>
    <row r="199" spans="2:16" x14ac:dyDescent="0.3">
      <c r="B199" s="51"/>
      <c r="C199" s="136"/>
      <c r="D199" s="105"/>
      <c r="E199" s="48" t="s">
        <v>54</v>
      </c>
      <c r="F199" s="17" t="s">
        <v>225</v>
      </c>
      <c r="G199" s="106">
        <v>1</v>
      </c>
      <c r="H199" s="66">
        <v>1</v>
      </c>
      <c r="I199" s="18" t="s">
        <v>32</v>
      </c>
      <c r="J199" s="20"/>
      <c r="K199" s="20"/>
      <c r="L199" s="32"/>
      <c r="M199" s="83"/>
      <c r="N199" s="20"/>
      <c r="O199" s="32"/>
      <c r="P199" s="57"/>
    </row>
    <row r="200" spans="2:16" x14ac:dyDescent="0.3">
      <c r="B200" s="51"/>
      <c r="C200" s="136"/>
      <c r="D200" s="105"/>
      <c r="E200" s="48" t="s">
        <v>54</v>
      </c>
      <c r="F200" s="17" t="s">
        <v>226</v>
      </c>
      <c r="G200" s="106">
        <v>1</v>
      </c>
      <c r="H200" s="66">
        <v>1</v>
      </c>
      <c r="I200" s="18" t="s">
        <v>32</v>
      </c>
      <c r="J200" s="20"/>
      <c r="K200" s="20"/>
      <c r="L200" s="32"/>
      <c r="M200" s="83"/>
      <c r="N200" s="20"/>
      <c r="O200" s="32"/>
      <c r="P200" s="57"/>
    </row>
    <row r="201" spans="2:16" ht="27.6" x14ac:dyDescent="0.3">
      <c r="B201" s="51"/>
      <c r="C201" s="136"/>
      <c r="D201" s="105"/>
      <c r="E201" s="48" t="s">
        <v>54</v>
      </c>
      <c r="F201" s="17" t="s">
        <v>175</v>
      </c>
      <c r="G201" s="106">
        <v>1</v>
      </c>
      <c r="H201" s="66">
        <v>1</v>
      </c>
      <c r="I201" s="18" t="s">
        <v>32</v>
      </c>
      <c r="J201" s="20"/>
      <c r="K201" s="20"/>
      <c r="L201" s="32"/>
      <c r="M201" s="83"/>
      <c r="N201" s="20"/>
      <c r="O201" s="32"/>
      <c r="P201" s="57"/>
    </row>
    <row r="202" spans="2:16" x14ac:dyDescent="0.3">
      <c r="B202" s="51"/>
      <c r="C202" s="136"/>
      <c r="D202" s="105"/>
      <c r="E202" s="48" t="s">
        <v>121</v>
      </c>
      <c r="F202" s="17" t="s">
        <v>199</v>
      </c>
      <c r="G202" s="106">
        <v>1</v>
      </c>
      <c r="H202" s="66">
        <v>1</v>
      </c>
      <c r="I202" s="18" t="s">
        <v>32</v>
      </c>
      <c r="J202" s="20"/>
      <c r="K202" s="20"/>
      <c r="L202" s="32"/>
      <c r="M202" s="83"/>
      <c r="N202" s="20"/>
      <c r="O202" s="32"/>
      <c r="P202" s="57"/>
    </row>
    <row r="203" spans="2:16" x14ac:dyDescent="0.3">
      <c r="B203" s="51"/>
      <c r="C203" s="136"/>
      <c r="D203" s="105"/>
      <c r="E203" s="48" t="s">
        <v>122</v>
      </c>
      <c r="F203" s="17" t="s">
        <v>198</v>
      </c>
      <c r="G203" s="106">
        <v>1</v>
      </c>
      <c r="H203" s="66">
        <v>1</v>
      </c>
      <c r="I203" s="18" t="s">
        <v>32</v>
      </c>
      <c r="J203" s="20"/>
      <c r="K203" s="20"/>
      <c r="L203" s="32"/>
      <c r="M203" s="83"/>
      <c r="N203" s="20"/>
      <c r="O203" s="32"/>
      <c r="P203" s="57"/>
    </row>
    <row r="204" spans="2:16" x14ac:dyDescent="0.3">
      <c r="B204" s="51"/>
      <c r="C204" s="136"/>
      <c r="D204" s="105"/>
      <c r="E204" s="48" t="s">
        <v>123</v>
      </c>
      <c r="F204" s="17" t="s">
        <v>186</v>
      </c>
      <c r="G204" s="106">
        <v>4</v>
      </c>
      <c r="H204" s="66">
        <v>4</v>
      </c>
      <c r="I204" s="18" t="s">
        <v>32</v>
      </c>
      <c r="J204" s="20"/>
      <c r="K204" s="20"/>
      <c r="L204" s="32"/>
      <c r="M204" s="83"/>
      <c r="N204" s="20"/>
      <c r="O204" s="32"/>
      <c r="P204" s="57"/>
    </row>
    <row r="205" spans="2:16" x14ac:dyDescent="0.3">
      <c r="B205" s="51"/>
      <c r="C205" s="136"/>
      <c r="D205" s="105"/>
      <c r="E205" s="48" t="s">
        <v>124</v>
      </c>
      <c r="F205" s="17" t="s">
        <v>186</v>
      </c>
      <c r="G205" s="106">
        <v>1</v>
      </c>
      <c r="H205" s="66">
        <v>1</v>
      </c>
      <c r="I205" s="18" t="s">
        <v>32</v>
      </c>
      <c r="J205" s="20"/>
      <c r="K205" s="20"/>
      <c r="L205" s="32"/>
      <c r="M205" s="83"/>
      <c r="N205" s="20"/>
      <c r="O205" s="32"/>
      <c r="P205" s="57"/>
    </row>
    <row r="206" spans="2:16" x14ac:dyDescent="0.3">
      <c r="B206" s="51"/>
      <c r="C206" s="136"/>
      <c r="D206" s="105"/>
      <c r="E206" s="48" t="s">
        <v>56</v>
      </c>
      <c r="F206" s="17" t="s">
        <v>211</v>
      </c>
      <c r="G206" s="106">
        <v>1</v>
      </c>
      <c r="H206" s="66">
        <v>1</v>
      </c>
      <c r="I206" s="18" t="s">
        <v>32</v>
      </c>
      <c r="J206" s="20"/>
      <c r="K206" s="20"/>
      <c r="L206" s="32"/>
      <c r="M206" s="83"/>
      <c r="N206" s="20"/>
      <c r="O206" s="32"/>
      <c r="P206" s="57"/>
    </row>
    <row r="207" spans="2:16" x14ac:dyDescent="0.3">
      <c r="B207" s="51"/>
      <c r="C207" s="136"/>
      <c r="D207" s="105"/>
      <c r="E207" s="48" t="s">
        <v>56</v>
      </c>
      <c r="F207" s="17" t="s">
        <v>212</v>
      </c>
      <c r="G207" s="106">
        <v>2</v>
      </c>
      <c r="H207" s="66">
        <v>2</v>
      </c>
      <c r="I207" s="18" t="s">
        <v>32</v>
      </c>
      <c r="J207" s="20"/>
      <c r="K207" s="20"/>
      <c r="L207" s="32"/>
      <c r="M207" s="83"/>
      <c r="N207" s="20"/>
      <c r="O207" s="32"/>
      <c r="P207" s="57"/>
    </row>
    <row r="208" spans="2:16" ht="27.6" x14ac:dyDescent="0.3">
      <c r="B208" s="51"/>
      <c r="C208" s="136"/>
      <c r="D208" s="105"/>
      <c r="E208" s="48" t="s">
        <v>56</v>
      </c>
      <c r="F208" s="17" t="s">
        <v>168</v>
      </c>
      <c r="G208" s="106">
        <v>2</v>
      </c>
      <c r="H208" s="66">
        <v>2</v>
      </c>
      <c r="I208" s="18" t="s">
        <v>32</v>
      </c>
      <c r="J208" s="20"/>
      <c r="K208" s="20"/>
      <c r="L208" s="32"/>
      <c r="M208" s="83"/>
      <c r="N208" s="20"/>
      <c r="O208" s="32"/>
      <c r="P208" s="57"/>
    </row>
    <row r="209" spans="2:16" x14ac:dyDescent="0.3">
      <c r="B209" s="51"/>
      <c r="C209" s="136"/>
      <c r="D209" s="105"/>
      <c r="E209" s="48" t="s">
        <v>73</v>
      </c>
      <c r="F209" s="17" t="s">
        <v>227</v>
      </c>
      <c r="G209" s="106">
        <v>2</v>
      </c>
      <c r="H209" s="66">
        <v>2</v>
      </c>
      <c r="I209" s="18" t="s">
        <v>32</v>
      </c>
      <c r="J209" s="20"/>
      <c r="K209" s="20"/>
      <c r="L209" s="32"/>
      <c r="M209" s="83"/>
      <c r="N209" s="20"/>
      <c r="O209" s="32"/>
      <c r="P209" s="57"/>
    </row>
    <row r="210" spans="2:16" ht="27.6" x14ac:dyDescent="0.3">
      <c r="B210" s="51"/>
      <c r="C210" s="136"/>
      <c r="D210" s="105"/>
      <c r="E210" s="48" t="s">
        <v>73</v>
      </c>
      <c r="F210" s="17" t="s">
        <v>168</v>
      </c>
      <c r="G210" s="106">
        <v>2</v>
      </c>
      <c r="H210" s="66">
        <v>2</v>
      </c>
      <c r="I210" s="18" t="s">
        <v>32</v>
      </c>
      <c r="J210" s="20"/>
      <c r="K210" s="20"/>
      <c r="L210" s="32"/>
      <c r="M210" s="83"/>
      <c r="N210" s="20"/>
      <c r="O210" s="32"/>
      <c r="P210" s="57"/>
    </row>
    <row r="211" spans="2:16" x14ac:dyDescent="0.3">
      <c r="B211" s="51"/>
      <c r="C211" s="136"/>
      <c r="D211" s="105"/>
      <c r="E211" s="48" t="s">
        <v>73</v>
      </c>
      <c r="F211" s="17" t="s">
        <v>207</v>
      </c>
      <c r="G211" s="106">
        <v>2</v>
      </c>
      <c r="H211" s="66">
        <v>2</v>
      </c>
      <c r="I211" s="18" t="s">
        <v>32</v>
      </c>
      <c r="J211" s="20"/>
      <c r="K211" s="20"/>
      <c r="L211" s="32"/>
      <c r="M211" s="83"/>
      <c r="N211" s="20"/>
      <c r="O211" s="32"/>
      <c r="P211" s="57"/>
    </row>
    <row r="212" spans="2:16" x14ac:dyDescent="0.3">
      <c r="B212" s="51"/>
      <c r="C212" s="136"/>
      <c r="D212" s="105"/>
      <c r="E212" s="48" t="s">
        <v>73</v>
      </c>
      <c r="F212" s="17" t="s">
        <v>211</v>
      </c>
      <c r="G212" s="106">
        <v>2</v>
      </c>
      <c r="H212" s="66">
        <v>2</v>
      </c>
      <c r="I212" s="18" t="s">
        <v>32</v>
      </c>
      <c r="J212" s="20"/>
      <c r="K212" s="20"/>
      <c r="L212" s="32"/>
      <c r="M212" s="83"/>
      <c r="N212" s="20"/>
      <c r="O212" s="32"/>
      <c r="P212" s="57"/>
    </row>
    <row r="213" spans="2:16" ht="27.6" x14ac:dyDescent="0.3">
      <c r="B213" s="51"/>
      <c r="C213" s="136"/>
      <c r="D213" s="105"/>
      <c r="E213" s="48" t="s">
        <v>73</v>
      </c>
      <c r="F213" s="17" t="s">
        <v>228</v>
      </c>
      <c r="G213" s="106">
        <v>2</v>
      </c>
      <c r="H213" s="66">
        <v>2</v>
      </c>
      <c r="I213" s="18" t="s">
        <v>32</v>
      </c>
      <c r="J213" s="20"/>
      <c r="K213" s="20"/>
      <c r="L213" s="32"/>
      <c r="M213" s="83"/>
      <c r="N213" s="20"/>
      <c r="O213" s="32"/>
      <c r="P213" s="57"/>
    </row>
    <row r="214" spans="2:16" x14ac:dyDescent="0.3">
      <c r="B214" s="51"/>
      <c r="C214" s="136"/>
      <c r="D214" s="105"/>
      <c r="E214" s="48" t="s">
        <v>73</v>
      </c>
      <c r="F214" s="17" t="s">
        <v>229</v>
      </c>
      <c r="G214" s="106">
        <v>6</v>
      </c>
      <c r="H214" s="66">
        <v>6</v>
      </c>
      <c r="I214" s="18" t="s">
        <v>32</v>
      </c>
      <c r="J214" s="20"/>
      <c r="K214" s="20"/>
      <c r="L214" s="32"/>
      <c r="M214" s="83"/>
      <c r="N214" s="20"/>
      <c r="O214" s="32"/>
      <c r="P214" s="57"/>
    </row>
    <row r="215" spans="2:16" x14ac:dyDescent="0.3">
      <c r="B215" s="51"/>
      <c r="C215" s="136"/>
      <c r="D215" s="105"/>
      <c r="E215" s="48" t="s">
        <v>73</v>
      </c>
      <c r="F215" s="124" t="s">
        <v>230</v>
      </c>
      <c r="G215" s="106">
        <v>1</v>
      </c>
      <c r="H215" s="66">
        <v>1</v>
      </c>
      <c r="I215" s="18" t="s">
        <v>32</v>
      </c>
      <c r="J215" s="20"/>
      <c r="K215" s="20"/>
      <c r="L215" s="32"/>
      <c r="M215" s="83"/>
      <c r="N215" s="20"/>
      <c r="O215" s="32"/>
      <c r="P215" s="57"/>
    </row>
    <row r="216" spans="2:16" x14ac:dyDescent="0.3">
      <c r="B216" s="51"/>
      <c r="C216" s="136"/>
      <c r="D216" s="105"/>
      <c r="E216" s="48" t="s">
        <v>73</v>
      </c>
      <c r="F216" s="124" t="s">
        <v>209</v>
      </c>
      <c r="G216" s="106">
        <v>1</v>
      </c>
      <c r="H216" s="66">
        <v>1</v>
      </c>
      <c r="I216" s="18" t="s">
        <v>32</v>
      </c>
      <c r="J216" s="20"/>
      <c r="K216" s="20"/>
      <c r="L216" s="32"/>
      <c r="M216" s="83"/>
      <c r="N216" s="20"/>
      <c r="O216" s="32"/>
      <c r="P216" s="57"/>
    </row>
    <row r="217" spans="2:16" x14ac:dyDescent="0.3">
      <c r="B217" s="51"/>
      <c r="C217" s="136"/>
      <c r="D217" s="105"/>
      <c r="E217" s="48" t="s">
        <v>73</v>
      </c>
      <c r="F217" s="124" t="s">
        <v>231</v>
      </c>
      <c r="G217" s="106">
        <v>1</v>
      </c>
      <c r="H217" s="66">
        <v>1</v>
      </c>
      <c r="I217" s="18" t="s">
        <v>32</v>
      </c>
      <c r="J217" s="20"/>
      <c r="K217" s="20"/>
      <c r="L217" s="32"/>
      <c r="M217" s="83"/>
      <c r="N217" s="20"/>
      <c r="O217" s="32"/>
      <c r="P217" s="57"/>
    </row>
    <row r="218" spans="2:16" ht="27.6" x14ac:dyDescent="0.3">
      <c r="B218" s="51"/>
      <c r="C218" s="136"/>
      <c r="D218" s="105"/>
      <c r="E218" s="48" t="s">
        <v>73</v>
      </c>
      <c r="F218" s="17" t="s">
        <v>175</v>
      </c>
      <c r="G218" s="106">
        <v>1</v>
      </c>
      <c r="H218" s="66">
        <v>1</v>
      </c>
      <c r="I218" s="18" t="s">
        <v>32</v>
      </c>
      <c r="J218" s="20"/>
      <c r="K218" s="20"/>
      <c r="L218" s="32"/>
      <c r="M218" s="83"/>
      <c r="N218" s="20"/>
      <c r="O218" s="32"/>
      <c r="P218" s="57"/>
    </row>
    <row r="219" spans="2:16" x14ac:dyDescent="0.3">
      <c r="B219" s="51"/>
      <c r="C219" s="136"/>
      <c r="D219" s="105"/>
      <c r="E219" s="48" t="s">
        <v>125</v>
      </c>
      <c r="F219" s="17" t="s">
        <v>215</v>
      </c>
      <c r="G219" s="106">
        <v>2</v>
      </c>
      <c r="H219" s="66">
        <v>2</v>
      </c>
      <c r="I219" s="18" t="s">
        <v>32</v>
      </c>
      <c r="J219" s="20"/>
      <c r="K219" s="20"/>
      <c r="L219" s="32"/>
      <c r="M219" s="83"/>
      <c r="N219" s="20"/>
      <c r="O219" s="32"/>
      <c r="P219" s="57"/>
    </row>
    <row r="220" spans="2:16" x14ac:dyDescent="0.3">
      <c r="B220" s="51"/>
      <c r="C220" s="136"/>
      <c r="D220" s="105"/>
      <c r="E220" s="48" t="s">
        <v>126</v>
      </c>
      <c r="F220" s="17" t="s">
        <v>199</v>
      </c>
      <c r="G220" s="106">
        <v>3</v>
      </c>
      <c r="H220" s="66">
        <v>3</v>
      </c>
      <c r="I220" s="18" t="s">
        <v>32</v>
      </c>
      <c r="J220" s="20"/>
      <c r="K220" s="20"/>
      <c r="L220" s="32"/>
      <c r="M220" s="83"/>
      <c r="N220" s="20"/>
      <c r="O220" s="32"/>
      <c r="P220" s="57"/>
    </row>
    <row r="221" spans="2:16" x14ac:dyDescent="0.3">
      <c r="B221" s="51"/>
      <c r="C221" s="136"/>
      <c r="D221" s="105"/>
      <c r="E221" s="48" t="s">
        <v>127</v>
      </c>
      <c r="F221" s="17" t="s">
        <v>220</v>
      </c>
      <c r="G221" s="106">
        <v>3</v>
      </c>
      <c r="H221" s="66">
        <v>3</v>
      </c>
      <c r="I221" s="18" t="s">
        <v>32</v>
      </c>
      <c r="J221" s="20"/>
      <c r="K221" s="20"/>
      <c r="L221" s="32"/>
      <c r="M221" s="83"/>
      <c r="N221" s="20"/>
      <c r="O221" s="32"/>
      <c r="P221" s="57"/>
    </row>
    <row r="222" spans="2:16" x14ac:dyDescent="0.3">
      <c r="B222" s="51"/>
      <c r="C222" s="136"/>
      <c r="D222" s="105"/>
      <c r="E222" s="48" t="s">
        <v>127</v>
      </c>
      <c r="F222" s="124" t="s">
        <v>196</v>
      </c>
      <c r="G222" s="106">
        <v>2</v>
      </c>
      <c r="H222" s="66">
        <v>2</v>
      </c>
      <c r="I222" s="18" t="s">
        <v>32</v>
      </c>
      <c r="J222" s="20"/>
      <c r="K222" s="20"/>
      <c r="L222" s="32"/>
      <c r="M222" s="83"/>
      <c r="N222" s="20"/>
      <c r="O222" s="32"/>
      <c r="P222" s="57"/>
    </row>
    <row r="223" spans="2:16" x14ac:dyDescent="0.3">
      <c r="B223" s="51"/>
      <c r="C223" s="136"/>
      <c r="D223" s="105"/>
      <c r="E223" s="48" t="s">
        <v>128</v>
      </c>
      <c r="F223" s="17" t="s">
        <v>215</v>
      </c>
      <c r="G223" s="106">
        <v>3</v>
      </c>
      <c r="H223" s="66">
        <v>3</v>
      </c>
      <c r="I223" s="18" t="s">
        <v>32</v>
      </c>
      <c r="J223" s="20"/>
      <c r="K223" s="20"/>
      <c r="L223" s="32"/>
      <c r="M223" s="83"/>
      <c r="N223" s="20"/>
      <c r="O223" s="32"/>
      <c r="P223" s="57"/>
    </row>
    <row r="224" spans="2:16" ht="27.6" x14ac:dyDescent="0.3">
      <c r="B224" s="51"/>
      <c r="C224" s="136"/>
      <c r="D224" s="105"/>
      <c r="E224" s="48" t="s">
        <v>129</v>
      </c>
      <c r="F224" s="17" t="s">
        <v>232</v>
      </c>
      <c r="G224" s="106">
        <v>1</v>
      </c>
      <c r="H224" s="66">
        <v>1</v>
      </c>
      <c r="I224" s="18" t="s">
        <v>32</v>
      </c>
      <c r="J224" s="20"/>
      <c r="K224" s="20"/>
      <c r="L224" s="32"/>
      <c r="M224" s="83"/>
      <c r="N224" s="20"/>
      <c r="O224" s="32"/>
      <c r="P224" s="57"/>
    </row>
    <row r="225" spans="2:16" x14ac:dyDescent="0.3">
      <c r="B225" s="51"/>
      <c r="C225" s="136"/>
      <c r="D225" s="105"/>
      <c r="E225" s="48" t="s">
        <v>59</v>
      </c>
      <c r="F225" s="17" t="s">
        <v>211</v>
      </c>
      <c r="G225" s="106">
        <v>11</v>
      </c>
      <c r="H225" s="66">
        <v>11</v>
      </c>
      <c r="I225" s="18" t="s">
        <v>32</v>
      </c>
      <c r="J225" s="20"/>
      <c r="K225" s="20"/>
      <c r="L225" s="32"/>
      <c r="M225" s="83"/>
      <c r="N225" s="20"/>
      <c r="O225" s="32"/>
      <c r="P225" s="57"/>
    </row>
    <row r="226" spans="2:16" x14ac:dyDescent="0.3">
      <c r="B226" s="51"/>
      <c r="C226" s="136"/>
      <c r="D226" s="105"/>
      <c r="E226" s="48" t="s">
        <v>59</v>
      </c>
      <c r="F226" s="17" t="s">
        <v>212</v>
      </c>
      <c r="G226" s="106">
        <v>12</v>
      </c>
      <c r="H226" s="66">
        <v>12</v>
      </c>
      <c r="I226" s="18" t="s">
        <v>32</v>
      </c>
      <c r="J226" s="20"/>
      <c r="K226" s="20"/>
      <c r="L226" s="32"/>
      <c r="M226" s="83"/>
      <c r="N226" s="20"/>
      <c r="O226" s="32"/>
      <c r="P226" s="57"/>
    </row>
    <row r="227" spans="2:16" ht="27.6" x14ac:dyDescent="0.3">
      <c r="B227" s="51"/>
      <c r="C227" s="136"/>
      <c r="D227" s="105"/>
      <c r="E227" s="48" t="s">
        <v>59</v>
      </c>
      <c r="F227" s="17" t="s">
        <v>168</v>
      </c>
      <c r="G227" s="106">
        <v>13</v>
      </c>
      <c r="H227" s="66">
        <v>13</v>
      </c>
      <c r="I227" s="18" t="s">
        <v>32</v>
      </c>
      <c r="J227" s="20"/>
      <c r="K227" s="20"/>
      <c r="L227" s="32"/>
      <c r="M227" s="83"/>
      <c r="N227" s="20"/>
      <c r="O227" s="32"/>
      <c r="P227" s="57"/>
    </row>
    <row r="228" spans="2:16" x14ac:dyDescent="0.3">
      <c r="B228" s="51"/>
      <c r="C228" s="136"/>
      <c r="D228" s="105"/>
      <c r="E228" s="48" t="s">
        <v>59</v>
      </c>
      <c r="F228" s="17" t="s">
        <v>233</v>
      </c>
      <c r="G228" s="106">
        <v>1</v>
      </c>
      <c r="H228" s="66">
        <v>1</v>
      </c>
      <c r="I228" s="18" t="s">
        <v>32</v>
      </c>
      <c r="J228" s="20"/>
      <c r="K228" s="20"/>
      <c r="L228" s="32"/>
      <c r="M228" s="83"/>
      <c r="N228" s="20"/>
      <c r="O228" s="32"/>
      <c r="P228" s="57"/>
    </row>
    <row r="229" spans="2:16" x14ac:dyDescent="0.3">
      <c r="B229" s="51"/>
      <c r="C229" s="136"/>
      <c r="D229" s="105"/>
      <c r="E229" s="48" t="s">
        <v>59</v>
      </c>
      <c r="F229" s="17" t="s">
        <v>234</v>
      </c>
      <c r="G229" s="106">
        <v>1</v>
      </c>
      <c r="H229" s="66">
        <v>1</v>
      </c>
      <c r="I229" s="18" t="s">
        <v>32</v>
      </c>
      <c r="J229" s="20"/>
      <c r="K229" s="20"/>
      <c r="L229" s="32"/>
      <c r="M229" s="83"/>
      <c r="N229" s="20"/>
      <c r="O229" s="32"/>
      <c r="P229" s="57"/>
    </row>
    <row r="230" spans="2:16" x14ac:dyDescent="0.3">
      <c r="B230" s="51"/>
      <c r="C230" s="136"/>
      <c r="D230" s="105"/>
      <c r="E230" s="48" t="s">
        <v>59</v>
      </c>
      <c r="F230" s="17" t="s">
        <v>225</v>
      </c>
      <c r="G230" s="106">
        <v>1</v>
      </c>
      <c r="H230" s="66">
        <v>1</v>
      </c>
      <c r="I230" s="18" t="s">
        <v>32</v>
      </c>
      <c r="J230" s="20"/>
      <c r="K230" s="20"/>
      <c r="L230" s="32"/>
      <c r="M230" s="83"/>
      <c r="N230" s="20"/>
      <c r="O230" s="32"/>
      <c r="P230" s="57"/>
    </row>
    <row r="231" spans="2:16" ht="27.6" x14ac:dyDescent="0.3">
      <c r="B231" s="51"/>
      <c r="C231" s="136"/>
      <c r="D231" s="105"/>
      <c r="E231" s="48" t="s">
        <v>59</v>
      </c>
      <c r="F231" s="17" t="s">
        <v>216</v>
      </c>
      <c r="G231" s="106">
        <v>9</v>
      </c>
      <c r="H231" s="66">
        <v>9</v>
      </c>
      <c r="I231" s="18" t="s">
        <v>32</v>
      </c>
      <c r="J231" s="20"/>
      <c r="K231" s="20"/>
      <c r="L231" s="32"/>
      <c r="M231" s="83"/>
      <c r="N231" s="20"/>
      <c r="O231" s="32"/>
      <c r="P231" s="57"/>
    </row>
    <row r="232" spans="2:16" x14ac:dyDescent="0.3">
      <c r="B232" s="51"/>
      <c r="C232" s="136"/>
      <c r="D232" s="105"/>
      <c r="E232" s="48" t="s">
        <v>59</v>
      </c>
      <c r="F232" s="17" t="s">
        <v>235</v>
      </c>
      <c r="G232" s="106">
        <v>1</v>
      </c>
      <c r="H232" s="66">
        <v>1</v>
      </c>
      <c r="I232" s="18" t="s">
        <v>32</v>
      </c>
      <c r="J232" s="20"/>
      <c r="K232" s="20"/>
      <c r="L232" s="32"/>
      <c r="M232" s="83"/>
      <c r="N232" s="20"/>
      <c r="O232" s="32"/>
      <c r="P232" s="57"/>
    </row>
    <row r="233" spans="2:16" x14ac:dyDescent="0.3">
      <c r="B233" s="51"/>
      <c r="C233" s="136"/>
      <c r="D233" s="105"/>
      <c r="E233" s="48" t="s">
        <v>59</v>
      </c>
      <c r="F233" s="17" t="s">
        <v>217</v>
      </c>
      <c r="G233" s="106">
        <v>7</v>
      </c>
      <c r="H233" s="66">
        <v>7</v>
      </c>
      <c r="I233" s="18" t="s">
        <v>32</v>
      </c>
      <c r="J233" s="20"/>
      <c r="K233" s="20"/>
      <c r="L233" s="32"/>
      <c r="M233" s="83"/>
      <c r="N233" s="20"/>
      <c r="O233" s="32"/>
      <c r="P233" s="57"/>
    </row>
    <row r="234" spans="2:16" ht="27.6" x14ac:dyDescent="0.3">
      <c r="B234" s="51"/>
      <c r="C234" s="136"/>
      <c r="D234" s="105"/>
      <c r="E234" s="48" t="s">
        <v>59</v>
      </c>
      <c r="F234" s="17" t="s">
        <v>175</v>
      </c>
      <c r="G234" s="106">
        <v>7</v>
      </c>
      <c r="H234" s="66">
        <v>7</v>
      </c>
      <c r="I234" s="18" t="s">
        <v>32</v>
      </c>
      <c r="J234" s="20"/>
      <c r="K234" s="20"/>
      <c r="L234" s="32"/>
      <c r="M234" s="83"/>
      <c r="N234" s="20"/>
      <c r="O234" s="32"/>
      <c r="P234" s="57"/>
    </row>
    <row r="235" spans="2:16" x14ac:dyDescent="0.3">
      <c r="B235" s="51"/>
      <c r="C235" s="136"/>
      <c r="D235" s="105"/>
      <c r="E235" s="48" t="s">
        <v>59</v>
      </c>
      <c r="F235" s="17" t="s">
        <v>236</v>
      </c>
      <c r="G235" s="106">
        <v>2</v>
      </c>
      <c r="H235" s="66">
        <v>2</v>
      </c>
      <c r="I235" s="18" t="s">
        <v>32</v>
      </c>
      <c r="J235" s="20"/>
      <c r="K235" s="20"/>
      <c r="L235" s="32"/>
      <c r="M235" s="83"/>
      <c r="N235" s="20"/>
      <c r="O235" s="32"/>
      <c r="P235" s="57"/>
    </row>
    <row r="236" spans="2:16" ht="27.6" x14ac:dyDescent="0.3">
      <c r="B236" s="51"/>
      <c r="C236" s="136"/>
      <c r="D236" s="105"/>
      <c r="E236" s="48" t="s">
        <v>59</v>
      </c>
      <c r="F236" s="17" t="s">
        <v>180</v>
      </c>
      <c r="G236" s="106">
        <v>2</v>
      </c>
      <c r="H236" s="66">
        <v>2</v>
      </c>
      <c r="I236" s="18" t="s">
        <v>32</v>
      </c>
      <c r="J236" s="20"/>
      <c r="K236" s="20"/>
      <c r="L236" s="32"/>
      <c r="M236" s="83"/>
      <c r="N236" s="20"/>
      <c r="O236" s="32"/>
      <c r="P236" s="57"/>
    </row>
    <row r="237" spans="2:16" x14ac:dyDescent="0.3">
      <c r="B237" s="51"/>
      <c r="C237" s="136"/>
      <c r="D237" s="105"/>
      <c r="E237" s="48" t="s">
        <v>59</v>
      </c>
      <c r="F237" s="17" t="s">
        <v>237</v>
      </c>
      <c r="G237" s="106">
        <v>2</v>
      </c>
      <c r="H237" s="66">
        <v>2</v>
      </c>
      <c r="I237" s="18" t="s">
        <v>32</v>
      </c>
      <c r="J237" s="20"/>
      <c r="K237" s="20"/>
      <c r="L237" s="32"/>
      <c r="M237" s="83"/>
      <c r="N237" s="20"/>
      <c r="O237" s="32"/>
      <c r="P237" s="57"/>
    </row>
    <row r="238" spans="2:16" x14ac:dyDescent="0.3">
      <c r="B238" s="51"/>
      <c r="C238" s="136"/>
      <c r="D238" s="105"/>
      <c r="E238" s="48" t="s">
        <v>59</v>
      </c>
      <c r="F238" s="17" t="s">
        <v>238</v>
      </c>
      <c r="G238" s="106">
        <v>2</v>
      </c>
      <c r="H238" s="66">
        <v>2</v>
      </c>
      <c r="I238" s="18" t="s">
        <v>32</v>
      </c>
      <c r="J238" s="20"/>
      <c r="K238" s="20"/>
      <c r="L238" s="32"/>
      <c r="M238" s="83"/>
      <c r="N238" s="20"/>
      <c r="O238" s="32"/>
      <c r="P238" s="57"/>
    </row>
    <row r="239" spans="2:16" x14ac:dyDescent="0.3">
      <c r="B239" s="51"/>
      <c r="C239" s="136"/>
      <c r="D239" s="105"/>
      <c r="E239" s="48" t="s">
        <v>59</v>
      </c>
      <c r="F239" s="17" t="s">
        <v>213</v>
      </c>
      <c r="G239" s="106">
        <v>1</v>
      </c>
      <c r="H239" s="66">
        <v>1</v>
      </c>
      <c r="I239" s="18" t="s">
        <v>32</v>
      </c>
      <c r="J239" s="20"/>
      <c r="K239" s="20"/>
      <c r="L239" s="32"/>
      <c r="M239" s="83"/>
      <c r="N239" s="20"/>
      <c r="O239" s="32"/>
      <c r="P239" s="57"/>
    </row>
    <row r="240" spans="2:16" x14ac:dyDescent="0.3">
      <c r="B240" s="51"/>
      <c r="C240" s="136"/>
      <c r="D240" s="105"/>
      <c r="E240" s="48" t="s">
        <v>59</v>
      </c>
      <c r="F240" s="124" t="s">
        <v>182</v>
      </c>
      <c r="G240" s="106">
        <v>1</v>
      </c>
      <c r="H240" s="66">
        <v>1</v>
      </c>
      <c r="I240" s="18" t="s">
        <v>32</v>
      </c>
      <c r="J240" s="20"/>
      <c r="K240" s="20"/>
      <c r="L240" s="32"/>
      <c r="M240" s="83"/>
      <c r="N240" s="20"/>
      <c r="O240" s="32"/>
      <c r="P240" s="57"/>
    </row>
    <row r="241" spans="2:16" x14ac:dyDescent="0.3">
      <c r="B241" s="51"/>
      <c r="C241" s="136"/>
      <c r="D241" s="105"/>
      <c r="E241" s="48" t="s">
        <v>59</v>
      </c>
      <c r="F241" s="124" t="s">
        <v>239</v>
      </c>
      <c r="G241" s="106">
        <v>1</v>
      </c>
      <c r="H241" s="66">
        <v>1</v>
      </c>
      <c r="I241" s="18" t="s">
        <v>32</v>
      </c>
      <c r="J241" s="20"/>
      <c r="K241" s="20"/>
      <c r="L241" s="32"/>
      <c r="M241" s="83"/>
      <c r="N241" s="20"/>
      <c r="O241" s="32"/>
      <c r="P241" s="57"/>
    </row>
    <row r="242" spans="2:16" x14ac:dyDescent="0.3">
      <c r="B242" s="51"/>
      <c r="C242" s="136"/>
      <c r="D242" s="105"/>
      <c r="E242" s="48" t="s">
        <v>59</v>
      </c>
      <c r="F242" s="17" t="s">
        <v>214</v>
      </c>
      <c r="G242" s="106">
        <v>1</v>
      </c>
      <c r="H242" s="66">
        <v>1</v>
      </c>
      <c r="I242" s="18" t="s">
        <v>32</v>
      </c>
      <c r="J242" s="20"/>
      <c r="K242" s="20"/>
      <c r="L242" s="32"/>
      <c r="M242" s="83"/>
      <c r="N242" s="20"/>
      <c r="O242" s="32"/>
      <c r="P242" s="57"/>
    </row>
    <row r="243" spans="2:16" x14ac:dyDescent="0.3">
      <c r="B243" s="51"/>
      <c r="C243" s="136"/>
      <c r="D243" s="105"/>
      <c r="E243" s="48" t="s">
        <v>59</v>
      </c>
      <c r="F243" s="17" t="s">
        <v>191</v>
      </c>
      <c r="G243" s="106">
        <v>1</v>
      </c>
      <c r="H243" s="66">
        <v>1</v>
      </c>
      <c r="I243" s="18" t="s">
        <v>32</v>
      </c>
      <c r="J243" s="20"/>
      <c r="K243" s="20"/>
      <c r="L243" s="32"/>
      <c r="M243" s="83"/>
      <c r="N243" s="20"/>
      <c r="O243" s="32"/>
      <c r="P243" s="57"/>
    </row>
    <row r="244" spans="2:16" ht="27.6" x14ac:dyDescent="0.3">
      <c r="B244" s="51"/>
      <c r="C244" s="136"/>
      <c r="D244" s="105"/>
      <c r="E244" s="48" t="s">
        <v>59</v>
      </c>
      <c r="F244" s="17" t="s">
        <v>193</v>
      </c>
      <c r="G244" s="106">
        <v>1</v>
      </c>
      <c r="H244" s="66">
        <v>1</v>
      </c>
      <c r="I244" s="18" t="s">
        <v>32</v>
      </c>
      <c r="J244" s="20"/>
      <c r="K244" s="20"/>
      <c r="L244" s="32"/>
      <c r="M244" s="83"/>
      <c r="N244" s="20"/>
      <c r="O244" s="32"/>
      <c r="P244" s="57"/>
    </row>
    <row r="245" spans="2:16" x14ac:dyDescent="0.3">
      <c r="B245" s="51"/>
      <c r="C245" s="136"/>
      <c r="D245" s="105"/>
      <c r="E245" s="48" t="s">
        <v>59</v>
      </c>
      <c r="F245" s="17" t="s">
        <v>229</v>
      </c>
      <c r="G245" s="106">
        <v>1</v>
      </c>
      <c r="H245" s="66">
        <v>1</v>
      </c>
      <c r="I245" s="18" t="s">
        <v>32</v>
      </c>
      <c r="J245" s="20"/>
      <c r="K245" s="20"/>
      <c r="L245" s="32"/>
      <c r="M245" s="83"/>
      <c r="N245" s="20"/>
      <c r="O245" s="32"/>
      <c r="P245" s="57"/>
    </row>
    <row r="246" spans="2:16" x14ac:dyDescent="0.3">
      <c r="B246" s="51"/>
      <c r="C246" s="136"/>
      <c r="D246" s="105"/>
      <c r="E246" s="48" t="s">
        <v>130</v>
      </c>
      <c r="F246" s="17" t="s">
        <v>210</v>
      </c>
      <c r="G246" s="106">
        <v>1</v>
      </c>
      <c r="H246" s="66">
        <v>1</v>
      </c>
      <c r="I246" s="18" t="s">
        <v>32</v>
      </c>
      <c r="J246" s="20"/>
      <c r="K246" s="20"/>
      <c r="L246" s="32"/>
      <c r="M246" s="83"/>
      <c r="N246" s="20"/>
      <c r="O246" s="32"/>
      <c r="P246" s="57"/>
    </row>
    <row r="247" spans="2:16" x14ac:dyDescent="0.3">
      <c r="B247" s="51"/>
      <c r="C247" s="136"/>
      <c r="D247" s="105"/>
      <c r="E247" s="48" t="s">
        <v>130</v>
      </c>
      <c r="F247" s="124" t="s">
        <v>240</v>
      </c>
      <c r="G247" s="106">
        <v>1</v>
      </c>
      <c r="H247" s="66">
        <v>1</v>
      </c>
      <c r="I247" s="18" t="s">
        <v>32</v>
      </c>
      <c r="J247" s="20"/>
      <c r="K247" s="20"/>
      <c r="L247" s="32"/>
      <c r="M247" s="83"/>
      <c r="N247" s="20"/>
      <c r="O247" s="32"/>
      <c r="P247" s="57"/>
    </row>
    <row r="248" spans="2:16" x14ac:dyDescent="0.3">
      <c r="B248" s="51"/>
      <c r="C248" s="136"/>
      <c r="D248" s="105"/>
      <c r="E248" s="48" t="s">
        <v>131</v>
      </c>
      <c r="F248" s="17" t="s">
        <v>215</v>
      </c>
      <c r="G248" s="106">
        <v>3</v>
      </c>
      <c r="H248" s="66">
        <v>3</v>
      </c>
      <c r="I248" s="18" t="s">
        <v>32</v>
      </c>
      <c r="J248" s="20"/>
      <c r="K248" s="20"/>
      <c r="L248" s="32"/>
      <c r="M248" s="83"/>
      <c r="N248" s="20"/>
      <c r="O248" s="32"/>
      <c r="P248" s="57"/>
    </row>
    <row r="249" spans="2:16" ht="27.6" x14ac:dyDescent="0.3">
      <c r="B249" s="51"/>
      <c r="C249" s="136"/>
      <c r="D249" s="105"/>
      <c r="E249" s="48" t="s">
        <v>132</v>
      </c>
      <c r="F249" s="17" t="s">
        <v>241</v>
      </c>
      <c r="G249" s="106">
        <v>1</v>
      </c>
      <c r="H249" s="66">
        <v>1</v>
      </c>
      <c r="I249" s="18" t="s">
        <v>32</v>
      </c>
      <c r="J249" s="20"/>
      <c r="K249" s="20"/>
      <c r="L249" s="32"/>
      <c r="M249" s="83"/>
      <c r="N249" s="20"/>
      <c r="O249" s="32"/>
      <c r="P249" s="57"/>
    </row>
    <row r="250" spans="2:16" x14ac:dyDescent="0.3">
      <c r="B250" s="51"/>
      <c r="C250" s="136"/>
      <c r="D250" s="105"/>
      <c r="E250" s="48" t="s">
        <v>133</v>
      </c>
      <c r="F250" s="17" t="s">
        <v>210</v>
      </c>
      <c r="G250" s="106">
        <v>2</v>
      </c>
      <c r="H250" s="66">
        <v>2</v>
      </c>
      <c r="I250" s="18" t="s">
        <v>32</v>
      </c>
      <c r="J250" s="20"/>
      <c r="K250" s="20"/>
      <c r="L250" s="32"/>
      <c r="M250" s="83"/>
      <c r="N250" s="20"/>
      <c r="O250" s="32"/>
      <c r="P250" s="57"/>
    </row>
    <row r="251" spans="2:16" x14ac:dyDescent="0.3">
      <c r="B251" s="51"/>
      <c r="C251" s="136"/>
      <c r="D251" s="105"/>
      <c r="E251" s="48" t="s">
        <v>133</v>
      </c>
      <c r="F251" s="17" t="s">
        <v>199</v>
      </c>
      <c r="G251" s="106">
        <v>2</v>
      </c>
      <c r="H251" s="66">
        <v>2</v>
      </c>
      <c r="I251" s="18" t="s">
        <v>32</v>
      </c>
      <c r="J251" s="20"/>
      <c r="K251" s="20"/>
      <c r="L251" s="32"/>
      <c r="M251" s="83"/>
      <c r="N251" s="20"/>
      <c r="O251" s="32"/>
      <c r="P251" s="57"/>
    </row>
    <row r="252" spans="2:16" x14ac:dyDescent="0.3">
      <c r="B252" s="51"/>
      <c r="C252" s="136"/>
      <c r="D252" s="105"/>
      <c r="E252" s="48" t="s">
        <v>134</v>
      </c>
      <c r="F252" s="17" t="s">
        <v>199</v>
      </c>
      <c r="G252" s="106">
        <v>1</v>
      </c>
      <c r="H252" s="66">
        <v>1</v>
      </c>
      <c r="I252" s="18" t="s">
        <v>32</v>
      </c>
      <c r="J252" s="20"/>
      <c r="K252" s="20"/>
      <c r="L252" s="32"/>
      <c r="M252" s="83"/>
      <c r="N252" s="20"/>
      <c r="O252" s="32"/>
      <c r="P252" s="57"/>
    </row>
    <row r="253" spans="2:16" ht="27.6" x14ac:dyDescent="0.3">
      <c r="B253" s="51"/>
      <c r="C253" s="136"/>
      <c r="D253" s="105"/>
      <c r="E253" s="48" t="s">
        <v>46</v>
      </c>
      <c r="F253" s="17" t="s">
        <v>163</v>
      </c>
      <c r="G253" s="106">
        <v>6</v>
      </c>
      <c r="H253" s="66">
        <v>6</v>
      </c>
      <c r="I253" s="18" t="s">
        <v>32</v>
      </c>
      <c r="J253" s="20"/>
      <c r="K253" s="20"/>
      <c r="L253" s="32"/>
      <c r="M253" s="83"/>
      <c r="N253" s="20"/>
      <c r="O253" s="32"/>
      <c r="P253" s="57"/>
    </row>
    <row r="254" spans="2:16" x14ac:dyDescent="0.3">
      <c r="B254" s="51"/>
      <c r="C254" s="136"/>
      <c r="D254" s="105"/>
      <c r="E254" s="48" t="s">
        <v>46</v>
      </c>
      <c r="F254" s="17" t="s">
        <v>164</v>
      </c>
      <c r="G254" s="106">
        <v>6</v>
      </c>
      <c r="H254" s="66">
        <v>6</v>
      </c>
      <c r="I254" s="18" t="s">
        <v>32</v>
      </c>
      <c r="J254" s="20"/>
      <c r="K254" s="20"/>
      <c r="L254" s="32"/>
      <c r="M254" s="83"/>
      <c r="N254" s="20"/>
      <c r="O254" s="32"/>
      <c r="P254" s="57"/>
    </row>
    <row r="255" spans="2:16" x14ac:dyDescent="0.3">
      <c r="B255" s="51"/>
      <c r="C255" s="136"/>
      <c r="D255" s="105"/>
      <c r="E255" s="48" t="s">
        <v>46</v>
      </c>
      <c r="F255" s="17" t="s">
        <v>242</v>
      </c>
      <c r="G255" s="106">
        <v>1</v>
      </c>
      <c r="H255" s="66">
        <v>1</v>
      </c>
      <c r="I255" s="18" t="s">
        <v>32</v>
      </c>
      <c r="J255" s="20"/>
      <c r="K255" s="20"/>
      <c r="L255" s="32"/>
      <c r="M255" s="83"/>
      <c r="N255" s="20"/>
      <c r="O255" s="32"/>
      <c r="P255" s="57"/>
    </row>
    <row r="256" spans="2:16" x14ac:dyDescent="0.3">
      <c r="B256" s="51"/>
      <c r="C256" s="136"/>
      <c r="D256" s="105"/>
      <c r="E256" s="48" t="s">
        <v>46</v>
      </c>
      <c r="F256" s="17" t="s">
        <v>172</v>
      </c>
      <c r="G256" s="106">
        <v>1</v>
      </c>
      <c r="H256" s="66">
        <v>1</v>
      </c>
      <c r="I256" s="18" t="s">
        <v>32</v>
      </c>
      <c r="J256" s="20"/>
      <c r="K256" s="20"/>
      <c r="L256" s="32"/>
      <c r="M256" s="83"/>
      <c r="N256" s="20"/>
      <c r="O256" s="32"/>
      <c r="P256" s="57"/>
    </row>
    <row r="257" spans="2:16" x14ac:dyDescent="0.3">
      <c r="B257" s="51"/>
      <c r="C257" s="136"/>
      <c r="D257" s="105"/>
      <c r="E257" s="48" t="s">
        <v>46</v>
      </c>
      <c r="F257" s="17" t="s">
        <v>243</v>
      </c>
      <c r="G257" s="106">
        <v>1</v>
      </c>
      <c r="H257" s="66">
        <v>1</v>
      </c>
      <c r="I257" s="18" t="s">
        <v>32</v>
      </c>
      <c r="J257" s="20"/>
      <c r="K257" s="20"/>
      <c r="L257" s="32"/>
      <c r="M257" s="83"/>
      <c r="N257" s="20"/>
      <c r="O257" s="32"/>
      <c r="P257" s="57"/>
    </row>
    <row r="258" spans="2:16" x14ac:dyDescent="0.3">
      <c r="B258" s="51"/>
      <c r="C258" s="136"/>
      <c r="D258" s="105"/>
      <c r="E258" s="48" t="s">
        <v>46</v>
      </c>
      <c r="F258" s="17" t="s">
        <v>173</v>
      </c>
      <c r="G258" s="106">
        <v>2</v>
      </c>
      <c r="H258" s="66">
        <v>2</v>
      </c>
      <c r="I258" s="18" t="s">
        <v>32</v>
      </c>
      <c r="J258" s="20"/>
      <c r="K258" s="20"/>
      <c r="L258" s="32"/>
      <c r="M258" s="83"/>
      <c r="N258" s="20"/>
      <c r="O258" s="32"/>
      <c r="P258" s="57"/>
    </row>
    <row r="259" spans="2:16" x14ac:dyDescent="0.3">
      <c r="B259" s="51"/>
      <c r="C259" s="136"/>
      <c r="D259" s="105"/>
      <c r="E259" s="48" t="s">
        <v>46</v>
      </c>
      <c r="F259" s="17" t="s">
        <v>233</v>
      </c>
      <c r="G259" s="106">
        <v>2</v>
      </c>
      <c r="H259" s="66">
        <v>2</v>
      </c>
      <c r="I259" s="18" t="s">
        <v>32</v>
      </c>
      <c r="J259" s="20"/>
      <c r="K259" s="20"/>
      <c r="L259" s="32"/>
      <c r="M259" s="83"/>
      <c r="N259" s="20"/>
      <c r="O259" s="32"/>
      <c r="P259" s="57"/>
    </row>
    <row r="260" spans="2:16" ht="27.6" x14ac:dyDescent="0.3">
      <c r="B260" s="51"/>
      <c r="C260" s="136"/>
      <c r="D260" s="105"/>
      <c r="E260" s="48" t="s">
        <v>46</v>
      </c>
      <c r="F260" s="17" t="s">
        <v>162</v>
      </c>
      <c r="G260" s="106">
        <v>1</v>
      </c>
      <c r="H260" s="66">
        <v>1</v>
      </c>
      <c r="I260" s="18" t="s">
        <v>32</v>
      </c>
      <c r="J260" s="20"/>
      <c r="K260" s="20"/>
      <c r="L260" s="32"/>
      <c r="M260" s="83"/>
      <c r="N260" s="20"/>
      <c r="O260" s="32"/>
      <c r="P260" s="57"/>
    </row>
    <row r="261" spans="2:16" x14ac:dyDescent="0.3">
      <c r="B261" s="51"/>
      <c r="C261" s="136"/>
      <c r="D261" s="105"/>
      <c r="E261" s="48" t="s">
        <v>46</v>
      </c>
      <c r="F261" s="17" t="s">
        <v>221</v>
      </c>
      <c r="G261" s="106">
        <v>1</v>
      </c>
      <c r="H261" s="66">
        <v>1</v>
      </c>
      <c r="I261" s="18" t="s">
        <v>32</v>
      </c>
      <c r="J261" s="20"/>
      <c r="K261" s="20"/>
      <c r="L261" s="32"/>
      <c r="M261" s="83"/>
      <c r="N261" s="20"/>
      <c r="O261" s="32"/>
      <c r="P261" s="57"/>
    </row>
    <row r="262" spans="2:16" x14ac:dyDescent="0.3">
      <c r="B262" s="51"/>
      <c r="C262" s="136"/>
      <c r="D262" s="105"/>
      <c r="E262" s="48" t="s">
        <v>46</v>
      </c>
      <c r="F262" s="17" t="s">
        <v>191</v>
      </c>
      <c r="G262" s="106">
        <v>1</v>
      </c>
      <c r="H262" s="66">
        <v>1</v>
      </c>
      <c r="I262" s="18" t="s">
        <v>32</v>
      </c>
      <c r="J262" s="20"/>
      <c r="K262" s="20"/>
      <c r="L262" s="32"/>
      <c r="M262" s="83"/>
      <c r="N262" s="20"/>
      <c r="O262" s="32"/>
      <c r="P262" s="57"/>
    </row>
    <row r="263" spans="2:16" x14ac:dyDescent="0.3">
      <c r="B263" s="51"/>
      <c r="C263" s="136"/>
      <c r="D263" s="105"/>
      <c r="E263" s="48" t="s">
        <v>46</v>
      </c>
      <c r="F263" s="17" t="s">
        <v>165</v>
      </c>
      <c r="G263" s="106">
        <v>1</v>
      </c>
      <c r="H263" s="66">
        <v>1</v>
      </c>
      <c r="I263" s="18" t="s">
        <v>32</v>
      </c>
      <c r="J263" s="20"/>
      <c r="K263" s="20"/>
      <c r="L263" s="32"/>
      <c r="M263" s="83"/>
      <c r="N263" s="20"/>
      <c r="O263" s="32"/>
      <c r="P263" s="57"/>
    </row>
    <row r="264" spans="2:16" x14ac:dyDescent="0.3">
      <c r="B264" s="51"/>
      <c r="C264" s="136"/>
      <c r="D264" s="105"/>
      <c r="E264" s="48" t="s">
        <v>135</v>
      </c>
      <c r="F264" s="17" t="s">
        <v>187</v>
      </c>
      <c r="G264" s="106">
        <v>208</v>
      </c>
      <c r="H264" s="66">
        <v>208</v>
      </c>
      <c r="I264" s="18" t="s">
        <v>32</v>
      </c>
      <c r="J264" s="20"/>
      <c r="K264" s="20"/>
      <c r="L264" s="32"/>
      <c r="M264" s="83"/>
      <c r="N264" s="20"/>
      <c r="O264" s="32"/>
      <c r="P264" s="57"/>
    </row>
    <row r="265" spans="2:16" x14ac:dyDescent="0.3">
      <c r="B265" s="51"/>
      <c r="C265" s="136"/>
      <c r="D265" s="105"/>
      <c r="E265" s="48" t="s">
        <v>135</v>
      </c>
      <c r="F265" s="17" t="s">
        <v>244</v>
      </c>
      <c r="G265" s="106">
        <v>8</v>
      </c>
      <c r="H265" s="66">
        <v>8</v>
      </c>
      <c r="I265" s="18" t="s">
        <v>32</v>
      </c>
      <c r="J265" s="20"/>
      <c r="K265" s="20"/>
      <c r="L265" s="32"/>
      <c r="M265" s="83"/>
      <c r="N265" s="20"/>
      <c r="O265" s="32"/>
      <c r="P265" s="57"/>
    </row>
    <row r="266" spans="2:16" x14ac:dyDescent="0.3">
      <c r="B266" s="51"/>
      <c r="C266" s="136"/>
      <c r="D266" s="105"/>
      <c r="E266" s="48" t="s">
        <v>136</v>
      </c>
      <c r="F266" s="17" t="s">
        <v>187</v>
      </c>
      <c r="G266" s="106">
        <v>128</v>
      </c>
      <c r="H266" s="66">
        <v>128</v>
      </c>
      <c r="I266" s="18" t="s">
        <v>32</v>
      </c>
      <c r="J266" s="20"/>
      <c r="K266" s="20"/>
      <c r="L266" s="32"/>
      <c r="M266" s="83"/>
      <c r="N266" s="20"/>
      <c r="O266" s="32"/>
      <c r="P266" s="57"/>
    </row>
    <row r="267" spans="2:16" x14ac:dyDescent="0.3">
      <c r="B267" s="51"/>
      <c r="C267" s="136"/>
      <c r="D267" s="105"/>
      <c r="E267" s="48" t="s">
        <v>137</v>
      </c>
      <c r="F267" s="17" t="s">
        <v>188</v>
      </c>
      <c r="G267" s="106">
        <v>32</v>
      </c>
      <c r="H267" s="66">
        <v>32</v>
      </c>
      <c r="I267" s="18" t="s">
        <v>32</v>
      </c>
      <c r="J267" s="20"/>
      <c r="K267" s="20"/>
      <c r="L267" s="32"/>
      <c r="M267" s="83"/>
      <c r="N267" s="20"/>
      <c r="O267" s="32"/>
      <c r="P267" s="57"/>
    </row>
    <row r="268" spans="2:16" x14ac:dyDescent="0.3">
      <c r="B268" s="51"/>
      <c r="C268" s="136"/>
      <c r="D268" s="105"/>
      <c r="E268" s="48" t="s">
        <v>137</v>
      </c>
      <c r="F268" s="17" t="s">
        <v>187</v>
      </c>
      <c r="G268" s="106">
        <v>64</v>
      </c>
      <c r="H268" s="66">
        <v>64</v>
      </c>
      <c r="I268" s="18" t="s">
        <v>32</v>
      </c>
      <c r="J268" s="20"/>
      <c r="K268" s="20"/>
      <c r="L268" s="32"/>
      <c r="M268" s="83"/>
      <c r="N268" s="20"/>
      <c r="O268" s="32"/>
      <c r="P268" s="57"/>
    </row>
    <row r="269" spans="2:16" x14ac:dyDescent="0.3">
      <c r="B269" s="51"/>
      <c r="C269" s="136"/>
      <c r="D269" s="105"/>
      <c r="E269" s="48" t="s">
        <v>137</v>
      </c>
      <c r="F269" s="17" t="s">
        <v>245</v>
      </c>
      <c r="G269" s="106">
        <v>64</v>
      </c>
      <c r="H269" s="66">
        <v>64</v>
      </c>
      <c r="I269" s="18" t="s">
        <v>32</v>
      </c>
      <c r="J269" s="20"/>
      <c r="K269" s="20"/>
      <c r="L269" s="32"/>
      <c r="M269" s="83"/>
      <c r="N269" s="20"/>
      <c r="O269" s="32"/>
      <c r="P269" s="57"/>
    </row>
    <row r="270" spans="2:16" x14ac:dyDescent="0.3">
      <c r="B270" s="51"/>
      <c r="C270" s="136"/>
      <c r="D270" s="105"/>
      <c r="E270" s="48" t="s">
        <v>138</v>
      </c>
      <c r="F270" s="17" t="s">
        <v>244</v>
      </c>
      <c r="G270" s="106">
        <v>24</v>
      </c>
      <c r="H270" s="66">
        <v>24</v>
      </c>
      <c r="I270" s="18" t="s">
        <v>32</v>
      </c>
      <c r="J270" s="20"/>
      <c r="K270" s="20"/>
      <c r="L270" s="32"/>
      <c r="M270" s="83"/>
      <c r="N270" s="20"/>
      <c r="O270" s="32"/>
      <c r="P270" s="57"/>
    </row>
    <row r="271" spans="2:16" x14ac:dyDescent="0.3">
      <c r="B271" s="51"/>
      <c r="C271" s="136"/>
      <c r="D271" s="105"/>
      <c r="E271" s="48" t="s">
        <v>138</v>
      </c>
      <c r="F271" s="17" t="s">
        <v>188</v>
      </c>
      <c r="G271" s="106">
        <v>200</v>
      </c>
      <c r="H271" s="66">
        <v>200</v>
      </c>
      <c r="I271" s="18" t="s">
        <v>32</v>
      </c>
      <c r="J271" s="20"/>
      <c r="K271" s="20"/>
      <c r="L271" s="32"/>
      <c r="M271" s="83"/>
      <c r="N271" s="20"/>
      <c r="O271" s="32"/>
      <c r="P271" s="57"/>
    </row>
    <row r="272" spans="2:16" ht="27.6" x14ac:dyDescent="0.3">
      <c r="B272" s="51"/>
      <c r="C272" s="136"/>
      <c r="D272" s="105"/>
      <c r="E272" s="48" t="s">
        <v>138</v>
      </c>
      <c r="F272" s="17" t="s">
        <v>246</v>
      </c>
      <c r="G272" s="106">
        <v>16</v>
      </c>
      <c r="H272" s="66">
        <v>16</v>
      </c>
      <c r="I272" s="18" t="s">
        <v>32</v>
      </c>
      <c r="J272" s="20"/>
      <c r="K272" s="20"/>
      <c r="L272" s="32"/>
      <c r="M272" s="83"/>
      <c r="N272" s="20"/>
      <c r="O272" s="32"/>
      <c r="P272" s="57"/>
    </row>
    <row r="273" spans="2:16" x14ac:dyDescent="0.3">
      <c r="B273" s="51"/>
      <c r="C273" s="136"/>
      <c r="D273" s="105"/>
      <c r="E273" s="48" t="s">
        <v>138</v>
      </c>
      <c r="F273" s="17" t="s">
        <v>194</v>
      </c>
      <c r="G273" s="106">
        <v>16</v>
      </c>
      <c r="H273" s="66">
        <v>16</v>
      </c>
      <c r="I273" s="18" t="s">
        <v>32</v>
      </c>
      <c r="J273" s="20"/>
      <c r="K273" s="20"/>
      <c r="L273" s="32"/>
      <c r="M273" s="83"/>
      <c r="N273" s="20"/>
      <c r="O273" s="32"/>
      <c r="P273" s="57"/>
    </row>
    <row r="274" spans="2:16" x14ac:dyDescent="0.3">
      <c r="B274" s="51"/>
      <c r="C274" s="136"/>
      <c r="D274" s="105"/>
      <c r="E274" s="48" t="s">
        <v>138</v>
      </c>
      <c r="F274" s="17" t="s">
        <v>189</v>
      </c>
      <c r="G274" s="106">
        <v>88</v>
      </c>
      <c r="H274" s="66">
        <v>88</v>
      </c>
      <c r="I274" s="18" t="s">
        <v>32</v>
      </c>
      <c r="J274" s="20"/>
      <c r="K274" s="20"/>
      <c r="L274" s="32"/>
      <c r="M274" s="83"/>
      <c r="N274" s="20"/>
      <c r="O274" s="32"/>
      <c r="P274" s="57"/>
    </row>
    <row r="275" spans="2:16" x14ac:dyDescent="0.3">
      <c r="B275" s="51"/>
      <c r="C275" s="136"/>
      <c r="D275" s="105"/>
      <c r="E275" s="48" t="s">
        <v>139</v>
      </c>
      <c r="F275" s="17" t="s">
        <v>188</v>
      </c>
      <c r="G275" s="106">
        <v>112</v>
      </c>
      <c r="H275" s="66">
        <v>112</v>
      </c>
      <c r="I275" s="18" t="s">
        <v>32</v>
      </c>
      <c r="J275" s="20"/>
      <c r="K275" s="20"/>
      <c r="L275" s="32"/>
      <c r="M275" s="83"/>
      <c r="N275" s="20"/>
      <c r="O275" s="32"/>
      <c r="P275" s="57"/>
    </row>
    <row r="276" spans="2:16" x14ac:dyDescent="0.3">
      <c r="B276" s="51"/>
      <c r="C276" s="136"/>
      <c r="D276" s="105"/>
      <c r="E276" s="48" t="s">
        <v>139</v>
      </c>
      <c r="F276" s="17" t="s">
        <v>190</v>
      </c>
      <c r="G276" s="106">
        <v>24</v>
      </c>
      <c r="H276" s="66">
        <v>24</v>
      </c>
      <c r="I276" s="18" t="s">
        <v>32</v>
      </c>
      <c r="J276" s="20"/>
      <c r="K276" s="20"/>
      <c r="L276" s="32"/>
      <c r="M276" s="83"/>
      <c r="N276" s="20"/>
      <c r="O276" s="32"/>
      <c r="P276" s="57"/>
    </row>
    <row r="277" spans="2:16" x14ac:dyDescent="0.3">
      <c r="B277" s="51"/>
      <c r="C277" s="136"/>
      <c r="D277" s="105"/>
      <c r="E277" s="48" t="s">
        <v>139</v>
      </c>
      <c r="F277" s="17" t="s">
        <v>189</v>
      </c>
      <c r="G277" s="106">
        <v>32</v>
      </c>
      <c r="H277" s="66">
        <v>32</v>
      </c>
      <c r="I277" s="18" t="s">
        <v>32</v>
      </c>
      <c r="J277" s="20"/>
      <c r="K277" s="20"/>
      <c r="L277" s="32"/>
      <c r="M277" s="83"/>
      <c r="N277" s="20"/>
      <c r="O277" s="32"/>
      <c r="P277" s="57"/>
    </row>
    <row r="278" spans="2:16" x14ac:dyDescent="0.3">
      <c r="B278" s="51"/>
      <c r="C278" s="136"/>
      <c r="D278" s="105"/>
      <c r="E278" s="48" t="s">
        <v>139</v>
      </c>
      <c r="F278" s="17" t="s">
        <v>194</v>
      </c>
      <c r="G278" s="106">
        <v>16</v>
      </c>
      <c r="H278" s="66">
        <v>16</v>
      </c>
      <c r="I278" s="18" t="s">
        <v>32</v>
      </c>
      <c r="J278" s="20"/>
      <c r="K278" s="20"/>
      <c r="L278" s="32"/>
      <c r="M278" s="83"/>
      <c r="N278" s="20"/>
      <c r="O278" s="32"/>
      <c r="P278" s="57"/>
    </row>
    <row r="279" spans="2:16" x14ac:dyDescent="0.3">
      <c r="B279" s="51"/>
      <c r="C279" s="136"/>
      <c r="D279" s="105"/>
      <c r="E279" s="48" t="s">
        <v>140</v>
      </c>
      <c r="F279" s="17" t="s">
        <v>215</v>
      </c>
      <c r="G279" s="106">
        <v>2</v>
      </c>
      <c r="H279" s="66">
        <v>2</v>
      </c>
      <c r="I279" s="18" t="s">
        <v>32</v>
      </c>
      <c r="J279" s="20"/>
      <c r="K279" s="20"/>
      <c r="L279" s="32"/>
      <c r="M279" s="83"/>
      <c r="N279" s="20"/>
      <c r="O279" s="32"/>
      <c r="P279" s="57"/>
    </row>
    <row r="280" spans="2:16" ht="27.6" x14ac:dyDescent="0.3">
      <c r="B280" s="51"/>
      <c r="C280" s="136"/>
      <c r="D280" s="105"/>
      <c r="E280" s="48" t="s">
        <v>61</v>
      </c>
      <c r="F280" s="17" t="s">
        <v>247</v>
      </c>
      <c r="G280" s="106">
        <v>1</v>
      </c>
      <c r="H280" s="66">
        <v>1</v>
      </c>
      <c r="I280" s="18" t="s">
        <v>32</v>
      </c>
      <c r="J280" s="20"/>
      <c r="K280" s="20"/>
      <c r="L280" s="32"/>
      <c r="M280" s="83"/>
      <c r="N280" s="20"/>
      <c r="O280" s="32"/>
      <c r="P280" s="57"/>
    </row>
    <row r="281" spans="2:16" x14ac:dyDescent="0.3">
      <c r="B281" s="51"/>
      <c r="C281" s="136"/>
      <c r="D281" s="105"/>
      <c r="E281" s="48" t="s">
        <v>61</v>
      </c>
      <c r="F281" s="17" t="s">
        <v>217</v>
      </c>
      <c r="G281" s="106">
        <v>1</v>
      </c>
      <c r="H281" s="66">
        <v>1</v>
      </c>
      <c r="I281" s="18" t="s">
        <v>32</v>
      </c>
      <c r="J281" s="20"/>
      <c r="K281" s="20"/>
      <c r="L281" s="32"/>
      <c r="M281" s="83"/>
      <c r="N281" s="20"/>
      <c r="O281" s="32"/>
      <c r="P281" s="57"/>
    </row>
    <row r="282" spans="2:16" ht="27.6" x14ac:dyDescent="0.3">
      <c r="B282" s="51"/>
      <c r="C282" s="136"/>
      <c r="D282" s="105"/>
      <c r="E282" s="48" t="s">
        <v>61</v>
      </c>
      <c r="F282" s="17" t="s">
        <v>175</v>
      </c>
      <c r="G282" s="106">
        <v>1</v>
      </c>
      <c r="H282" s="66">
        <v>1</v>
      </c>
      <c r="I282" s="18" t="s">
        <v>32</v>
      </c>
      <c r="J282" s="20"/>
      <c r="K282" s="20"/>
      <c r="L282" s="32"/>
      <c r="M282" s="83"/>
      <c r="N282" s="20"/>
      <c r="O282" s="32"/>
      <c r="P282" s="57"/>
    </row>
    <row r="283" spans="2:16" x14ac:dyDescent="0.3">
      <c r="B283" s="51"/>
      <c r="C283" s="136"/>
      <c r="D283" s="105"/>
      <c r="E283" s="48" t="s">
        <v>61</v>
      </c>
      <c r="F283" s="17" t="s">
        <v>229</v>
      </c>
      <c r="G283" s="106">
        <v>4</v>
      </c>
      <c r="H283" s="66">
        <v>4</v>
      </c>
      <c r="I283" s="18" t="s">
        <v>32</v>
      </c>
      <c r="J283" s="20"/>
      <c r="K283" s="20"/>
      <c r="L283" s="32"/>
      <c r="M283" s="83"/>
      <c r="N283" s="20"/>
      <c r="O283" s="32"/>
      <c r="P283" s="57"/>
    </row>
    <row r="284" spans="2:16" x14ac:dyDescent="0.3">
      <c r="B284" s="51"/>
      <c r="C284" s="136"/>
      <c r="D284" s="105"/>
      <c r="E284" s="48" t="s">
        <v>61</v>
      </c>
      <c r="F284" s="17" t="s">
        <v>212</v>
      </c>
      <c r="G284" s="106">
        <v>20</v>
      </c>
      <c r="H284" s="66">
        <v>20</v>
      </c>
      <c r="I284" s="18" t="s">
        <v>32</v>
      </c>
      <c r="J284" s="20"/>
      <c r="K284" s="20"/>
      <c r="L284" s="32"/>
      <c r="M284" s="83"/>
      <c r="N284" s="20"/>
      <c r="O284" s="32"/>
      <c r="P284" s="57"/>
    </row>
    <row r="285" spans="2:16" x14ac:dyDescent="0.3">
      <c r="B285" s="51"/>
      <c r="C285" s="136"/>
      <c r="D285" s="105"/>
      <c r="E285" s="48" t="s">
        <v>61</v>
      </c>
      <c r="F285" s="17" t="s">
        <v>214</v>
      </c>
      <c r="G285" s="106">
        <v>3</v>
      </c>
      <c r="H285" s="66">
        <v>3</v>
      </c>
      <c r="I285" s="18" t="s">
        <v>32</v>
      </c>
      <c r="J285" s="20"/>
      <c r="K285" s="20"/>
      <c r="L285" s="32"/>
      <c r="M285" s="83"/>
      <c r="N285" s="20"/>
      <c r="O285" s="32"/>
      <c r="P285" s="57"/>
    </row>
    <row r="286" spans="2:16" ht="27.6" x14ac:dyDescent="0.3">
      <c r="B286" s="51"/>
      <c r="C286" s="136"/>
      <c r="D286" s="105"/>
      <c r="E286" s="48" t="s">
        <v>61</v>
      </c>
      <c r="F286" s="17" t="s">
        <v>168</v>
      </c>
      <c r="G286" s="106">
        <v>24</v>
      </c>
      <c r="H286" s="66">
        <v>24</v>
      </c>
      <c r="I286" s="18" t="s">
        <v>32</v>
      </c>
      <c r="J286" s="20"/>
      <c r="K286" s="20"/>
      <c r="L286" s="32"/>
      <c r="M286" s="83"/>
      <c r="N286" s="20"/>
      <c r="O286" s="32"/>
      <c r="P286" s="57"/>
    </row>
    <row r="287" spans="2:16" x14ac:dyDescent="0.3">
      <c r="B287" s="51"/>
      <c r="C287" s="136"/>
      <c r="D287" s="105"/>
      <c r="E287" s="48" t="s">
        <v>61</v>
      </c>
      <c r="F287" s="17" t="s">
        <v>211</v>
      </c>
      <c r="G287" s="106">
        <v>14</v>
      </c>
      <c r="H287" s="66">
        <v>14</v>
      </c>
      <c r="I287" s="18" t="s">
        <v>32</v>
      </c>
      <c r="J287" s="20"/>
      <c r="K287" s="20"/>
      <c r="L287" s="32"/>
      <c r="M287" s="83"/>
      <c r="N287" s="20"/>
      <c r="O287" s="32"/>
      <c r="P287" s="57"/>
    </row>
    <row r="288" spans="2:16" x14ac:dyDescent="0.3">
      <c r="B288" s="51"/>
      <c r="C288" s="136"/>
      <c r="D288" s="105"/>
      <c r="E288" s="48" t="s">
        <v>61</v>
      </c>
      <c r="F288" s="17" t="s">
        <v>248</v>
      </c>
      <c r="G288" s="106">
        <v>1</v>
      </c>
      <c r="H288" s="66">
        <v>1</v>
      </c>
      <c r="I288" s="18" t="s">
        <v>32</v>
      </c>
      <c r="J288" s="20"/>
      <c r="K288" s="20"/>
      <c r="L288" s="32"/>
      <c r="M288" s="83"/>
      <c r="N288" s="20"/>
      <c r="O288" s="32"/>
      <c r="P288" s="57"/>
    </row>
    <row r="289" spans="2:16" x14ac:dyDescent="0.3">
      <c r="B289" s="51"/>
      <c r="C289" s="136"/>
      <c r="D289" s="105"/>
      <c r="E289" s="48" t="s">
        <v>61</v>
      </c>
      <c r="F289" s="17" t="s">
        <v>249</v>
      </c>
      <c r="G289" s="106">
        <v>1</v>
      </c>
      <c r="H289" s="66">
        <v>1</v>
      </c>
      <c r="I289" s="18" t="s">
        <v>32</v>
      </c>
      <c r="J289" s="20"/>
      <c r="K289" s="20"/>
      <c r="L289" s="32"/>
      <c r="M289" s="83"/>
      <c r="N289" s="20"/>
      <c r="O289" s="32"/>
      <c r="P289" s="57"/>
    </row>
    <row r="290" spans="2:16" x14ac:dyDescent="0.3">
      <c r="B290" s="51"/>
      <c r="C290" s="136"/>
      <c r="D290" s="105"/>
      <c r="E290" s="48" t="s">
        <v>141</v>
      </c>
      <c r="F290" s="17" t="s">
        <v>250</v>
      </c>
      <c r="G290" s="106">
        <v>1</v>
      </c>
      <c r="H290" s="66">
        <v>1</v>
      </c>
      <c r="I290" s="18" t="s">
        <v>32</v>
      </c>
      <c r="J290" s="20"/>
      <c r="K290" s="20"/>
      <c r="L290" s="32"/>
      <c r="M290" s="83"/>
      <c r="N290" s="20"/>
      <c r="O290" s="32"/>
      <c r="P290" s="57"/>
    </row>
    <row r="291" spans="2:16" x14ac:dyDescent="0.3">
      <c r="B291" s="51"/>
      <c r="C291" s="136"/>
      <c r="D291" s="105"/>
      <c r="E291" s="48" t="s">
        <v>141</v>
      </c>
      <c r="F291" s="17" t="s">
        <v>215</v>
      </c>
      <c r="G291" s="106">
        <v>1</v>
      </c>
      <c r="H291" s="66">
        <v>1</v>
      </c>
      <c r="I291" s="18" t="s">
        <v>32</v>
      </c>
      <c r="J291" s="20"/>
      <c r="K291" s="20"/>
      <c r="L291" s="32"/>
      <c r="M291" s="83"/>
      <c r="N291" s="20"/>
      <c r="O291" s="32"/>
      <c r="P291" s="57"/>
    </row>
    <row r="292" spans="2:16" x14ac:dyDescent="0.3">
      <c r="B292" s="51"/>
      <c r="C292" s="136"/>
      <c r="D292" s="105"/>
      <c r="E292" s="48" t="s">
        <v>142</v>
      </c>
      <c r="F292" s="17" t="s">
        <v>215</v>
      </c>
      <c r="G292" s="106">
        <v>3</v>
      </c>
      <c r="H292" s="66">
        <v>3</v>
      </c>
      <c r="I292" s="18" t="s">
        <v>32</v>
      </c>
      <c r="J292" s="20"/>
      <c r="K292" s="20"/>
      <c r="L292" s="32"/>
      <c r="M292" s="83"/>
      <c r="N292" s="20"/>
      <c r="O292" s="32"/>
      <c r="P292" s="57"/>
    </row>
    <row r="293" spans="2:16" x14ac:dyDescent="0.3">
      <c r="B293" s="51"/>
      <c r="C293" s="136"/>
      <c r="D293" s="105"/>
      <c r="E293" s="48" t="s">
        <v>143</v>
      </c>
      <c r="F293" s="17" t="s">
        <v>199</v>
      </c>
      <c r="G293" s="106">
        <v>2</v>
      </c>
      <c r="H293" s="66">
        <v>2</v>
      </c>
      <c r="I293" s="18" t="s">
        <v>32</v>
      </c>
      <c r="J293" s="20"/>
      <c r="K293" s="20"/>
      <c r="L293" s="32"/>
      <c r="M293" s="83"/>
      <c r="N293" s="20"/>
      <c r="O293" s="32"/>
      <c r="P293" s="57"/>
    </row>
    <row r="294" spans="2:16" x14ac:dyDescent="0.3">
      <c r="B294" s="51"/>
      <c r="C294" s="136"/>
      <c r="D294" s="105"/>
      <c r="E294" s="48" t="s">
        <v>144</v>
      </c>
      <c r="F294" s="17" t="s">
        <v>187</v>
      </c>
      <c r="G294" s="106">
        <v>8</v>
      </c>
      <c r="H294" s="66">
        <v>8</v>
      </c>
      <c r="I294" s="18" t="s">
        <v>32</v>
      </c>
      <c r="J294" s="20"/>
      <c r="K294" s="20"/>
      <c r="L294" s="32"/>
      <c r="M294" s="83"/>
      <c r="N294" s="20"/>
      <c r="O294" s="32"/>
      <c r="P294" s="57"/>
    </row>
    <row r="295" spans="2:16" x14ac:dyDescent="0.3">
      <c r="B295" s="51"/>
      <c r="C295" s="136"/>
      <c r="D295" s="105"/>
      <c r="E295" s="48" t="s">
        <v>145</v>
      </c>
      <c r="F295" s="17" t="s">
        <v>190</v>
      </c>
      <c r="G295" s="106">
        <v>28</v>
      </c>
      <c r="H295" s="66">
        <v>28</v>
      </c>
      <c r="I295" s="18" t="s">
        <v>32</v>
      </c>
      <c r="J295" s="20"/>
      <c r="K295" s="20"/>
      <c r="L295" s="32"/>
      <c r="M295" s="83"/>
      <c r="N295" s="20"/>
      <c r="O295" s="32"/>
      <c r="P295" s="57"/>
    </row>
    <row r="296" spans="2:16" x14ac:dyDescent="0.3">
      <c r="B296" s="51"/>
      <c r="C296" s="136"/>
      <c r="D296" s="105"/>
      <c r="E296" s="48" t="s">
        <v>145</v>
      </c>
      <c r="F296" s="17" t="s">
        <v>194</v>
      </c>
      <c r="G296" s="106">
        <v>8</v>
      </c>
      <c r="H296" s="66">
        <v>8</v>
      </c>
      <c r="I296" s="18" t="s">
        <v>32</v>
      </c>
      <c r="J296" s="20"/>
      <c r="K296" s="20"/>
      <c r="L296" s="32"/>
      <c r="M296" s="83"/>
      <c r="N296" s="20"/>
      <c r="O296" s="32"/>
      <c r="P296" s="57"/>
    </row>
    <row r="297" spans="2:16" x14ac:dyDescent="0.3">
      <c r="B297" s="51"/>
      <c r="C297" s="136"/>
      <c r="D297" s="105"/>
      <c r="E297" s="48" t="s">
        <v>145</v>
      </c>
      <c r="F297" s="17" t="s">
        <v>188</v>
      </c>
      <c r="G297" s="106">
        <v>132</v>
      </c>
      <c r="H297" s="66">
        <v>132</v>
      </c>
      <c r="I297" s="18" t="s">
        <v>32</v>
      </c>
      <c r="J297" s="20"/>
      <c r="K297" s="20"/>
      <c r="L297" s="32"/>
      <c r="M297" s="83"/>
      <c r="N297" s="20"/>
      <c r="O297" s="32"/>
      <c r="P297" s="57"/>
    </row>
    <row r="298" spans="2:16" x14ac:dyDescent="0.3">
      <c r="B298" s="51"/>
      <c r="C298" s="136"/>
      <c r="D298" s="105"/>
      <c r="E298" s="48" t="s">
        <v>146</v>
      </c>
      <c r="F298" s="17" t="s">
        <v>188</v>
      </c>
      <c r="G298" s="106">
        <v>24</v>
      </c>
      <c r="H298" s="66">
        <v>24</v>
      </c>
      <c r="I298" s="18" t="s">
        <v>32</v>
      </c>
      <c r="J298" s="20"/>
      <c r="K298" s="20"/>
      <c r="L298" s="32"/>
      <c r="M298" s="83"/>
      <c r="N298" s="20"/>
      <c r="O298" s="32"/>
      <c r="P298" s="57"/>
    </row>
    <row r="299" spans="2:16" x14ac:dyDescent="0.3">
      <c r="B299" s="51"/>
      <c r="C299" s="136"/>
      <c r="D299" s="105"/>
      <c r="E299" s="48" t="s">
        <v>146</v>
      </c>
      <c r="F299" s="17" t="s">
        <v>245</v>
      </c>
      <c r="G299" s="106">
        <v>8</v>
      </c>
      <c r="H299" s="66">
        <v>8</v>
      </c>
      <c r="I299" s="18" t="s">
        <v>32</v>
      </c>
      <c r="J299" s="20"/>
      <c r="K299" s="20"/>
      <c r="L299" s="32"/>
      <c r="M299" s="83"/>
      <c r="N299" s="20"/>
      <c r="O299" s="32"/>
      <c r="P299" s="57"/>
    </row>
    <row r="300" spans="2:16" x14ac:dyDescent="0.3">
      <c r="B300" s="51"/>
      <c r="C300" s="136"/>
      <c r="D300" s="105"/>
      <c r="E300" s="48" t="s">
        <v>146</v>
      </c>
      <c r="F300" s="17" t="s">
        <v>187</v>
      </c>
      <c r="G300" s="106">
        <v>120</v>
      </c>
      <c r="H300" s="66">
        <v>120</v>
      </c>
      <c r="I300" s="18" t="s">
        <v>32</v>
      </c>
      <c r="J300" s="20"/>
      <c r="K300" s="20"/>
      <c r="L300" s="32"/>
      <c r="M300" s="83"/>
      <c r="N300" s="20"/>
      <c r="O300" s="32"/>
      <c r="P300" s="57"/>
    </row>
    <row r="301" spans="2:16" x14ac:dyDescent="0.3">
      <c r="B301" s="51"/>
      <c r="C301" s="136"/>
      <c r="D301" s="105"/>
      <c r="E301" s="48" t="s">
        <v>146</v>
      </c>
      <c r="F301" s="17" t="s">
        <v>190</v>
      </c>
      <c r="G301" s="106">
        <v>4</v>
      </c>
      <c r="H301" s="66">
        <v>4</v>
      </c>
      <c r="I301" s="18" t="s">
        <v>32</v>
      </c>
      <c r="J301" s="20"/>
      <c r="K301" s="20"/>
      <c r="L301" s="32"/>
      <c r="M301" s="83"/>
      <c r="N301" s="20"/>
      <c r="O301" s="32"/>
      <c r="P301" s="57"/>
    </row>
    <row r="302" spans="2:16" x14ac:dyDescent="0.3">
      <c r="B302" s="51"/>
      <c r="C302" s="136"/>
      <c r="D302" s="105"/>
      <c r="E302" s="48" t="s">
        <v>62</v>
      </c>
      <c r="F302" s="17" t="s">
        <v>206</v>
      </c>
      <c r="G302" s="106">
        <v>6</v>
      </c>
      <c r="H302" s="66">
        <v>6</v>
      </c>
      <c r="I302" s="18" t="s">
        <v>32</v>
      </c>
      <c r="J302" s="20"/>
      <c r="K302" s="20"/>
      <c r="L302" s="32"/>
      <c r="M302" s="83"/>
      <c r="N302" s="20"/>
      <c r="O302" s="32"/>
      <c r="P302" s="57"/>
    </row>
    <row r="303" spans="2:16" ht="27.6" x14ac:dyDescent="0.3">
      <c r="B303" s="51"/>
      <c r="C303" s="136"/>
      <c r="D303" s="105"/>
      <c r="E303" s="48" t="s">
        <v>62</v>
      </c>
      <c r="F303" s="17" t="s">
        <v>251</v>
      </c>
      <c r="G303" s="106">
        <v>8</v>
      </c>
      <c r="H303" s="66">
        <v>8</v>
      </c>
      <c r="I303" s="18" t="s">
        <v>32</v>
      </c>
      <c r="J303" s="20"/>
      <c r="K303" s="20"/>
      <c r="L303" s="32"/>
      <c r="M303" s="83"/>
      <c r="N303" s="20"/>
      <c r="O303" s="32"/>
      <c r="P303" s="57"/>
    </row>
    <row r="304" spans="2:16" x14ac:dyDescent="0.3">
      <c r="B304" s="51"/>
      <c r="C304" s="136"/>
      <c r="D304" s="105"/>
      <c r="E304" s="48" t="s">
        <v>62</v>
      </c>
      <c r="F304" s="17" t="s">
        <v>214</v>
      </c>
      <c r="G304" s="106">
        <v>3</v>
      </c>
      <c r="H304" s="66">
        <v>3</v>
      </c>
      <c r="I304" s="18" t="s">
        <v>32</v>
      </c>
      <c r="J304" s="20"/>
      <c r="K304" s="20"/>
      <c r="L304" s="32"/>
      <c r="M304" s="83"/>
      <c r="N304" s="20"/>
      <c r="O304" s="32"/>
      <c r="P304" s="57"/>
    </row>
    <row r="305" spans="2:16" ht="27.6" x14ac:dyDescent="0.3">
      <c r="B305" s="51"/>
      <c r="C305" s="136"/>
      <c r="D305" s="105"/>
      <c r="E305" s="48" t="s">
        <v>62</v>
      </c>
      <c r="F305" s="17" t="s">
        <v>168</v>
      </c>
      <c r="G305" s="106">
        <v>43</v>
      </c>
      <c r="H305" s="66">
        <v>43</v>
      </c>
      <c r="I305" s="18" t="s">
        <v>32</v>
      </c>
      <c r="J305" s="20"/>
      <c r="K305" s="20"/>
      <c r="L305" s="32"/>
      <c r="M305" s="83"/>
      <c r="N305" s="20"/>
      <c r="O305" s="32"/>
      <c r="P305" s="57"/>
    </row>
    <row r="306" spans="2:16" x14ac:dyDescent="0.3">
      <c r="B306" s="51"/>
      <c r="C306" s="136"/>
      <c r="D306" s="105"/>
      <c r="E306" s="48" t="s">
        <v>62</v>
      </c>
      <c r="F306" s="17" t="s">
        <v>211</v>
      </c>
      <c r="G306" s="106">
        <v>8</v>
      </c>
      <c r="H306" s="66">
        <v>8</v>
      </c>
      <c r="I306" s="18" t="s">
        <v>32</v>
      </c>
      <c r="J306" s="20"/>
      <c r="K306" s="20"/>
      <c r="L306" s="32"/>
      <c r="M306" s="83"/>
      <c r="N306" s="20"/>
      <c r="O306" s="32"/>
      <c r="P306" s="57"/>
    </row>
    <row r="307" spans="2:16" x14ac:dyDescent="0.3">
      <c r="B307" s="51"/>
      <c r="C307" s="136"/>
      <c r="D307" s="105"/>
      <c r="E307" s="48" t="s">
        <v>62</v>
      </c>
      <c r="F307" s="17" t="s">
        <v>227</v>
      </c>
      <c r="G307" s="106">
        <v>5</v>
      </c>
      <c r="H307" s="66">
        <v>5</v>
      </c>
      <c r="I307" s="18" t="s">
        <v>32</v>
      </c>
      <c r="J307" s="20"/>
      <c r="K307" s="20"/>
      <c r="L307" s="32"/>
      <c r="M307" s="83"/>
      <c r="N307" s="20"/>
      <c r="O307" s="32"/>
      <c r="P307" s="57"/>
    </row>
    <row r="308" spans="2:16" x14ac:dyDescent="0.3">
      <c r="B308" s="51"/>
      <c r="C308" s="136"/>
      <c r="D308" s="105"/>
      <c r="E308" s="48" t="s">
        <v>62</v>
      </c>
      <c r="F308" s="17" t="s">
        <v>252</v>
      </c>
      <c r="G308" s="106">
        <v>2</v>
      </c>
      <c r="H308" s="66">
        <v>2</v>
      </c>
      <c r="I308" s="18" t="s">
        <v>32</v>
      </c>
      <c r="J308" s="20"/>
      <c r="K308" s="20"/>
      <c r="L308" s="32"/>
      <c r="M308" s="83"/>
      <c r="N308" s="20"/>
      <c r="O308" s="32"/>
      <c r="P308" s="57"/>
    </row>
    <row r="309" spans="2:16" x14ac:dyDescent="0.3">
      <c r="B309" s="51"/>
      <c r="C309" s="136"/>
      <c r="D309" s="105"/>
      <c r="E309" s="48" t="s">
        <v>62</v>
      </c>
      <c r="F309" s="17" t="s">
        <v>212</v>
      </c>
      <c r="G309" s="106">
        <v>35</v>
      </c>
      <c r="H309" s="66">
        <v>35</v>
      </c>
      <c r="I309" s="18" t="s">
        <v>32</v>
      </c>
      <c r="J309" s="20"/>
      <c r="K309" s="20"/>
      <c r="L309" s="32"/>
      <c r="M309" s="83"/>
      <c r="N309" s="20"/>
      <c r="O309" s="32"/>
      <c r="P309" s="57"/>
    </row>
    <row r="310" spans="2:16" x14ac:dyDescent="0.3">
      <c r="B310" s="51"/>
      <c r="C310" s="136"/>
      <c r="D310" s="105"/>
      <c r="E310" s="48" t="s">
        <v>62</v>
      </c>
      <c r="F310" s="17" t="s">
        <v>207</v>
      </c>
      <c r="G310" s="106">
        <v>4</v>
      </c>
      <c r="H310" s="66">
        <v>4</v>
      </c>
      <c r="I310" s="18" t="s">
        <v>32</v>
      </c>
      <c r="J310" s="20"/>
      <c r="K310" s="20"/>
      <c r="L310" s="32"/>
      <c r="M310" s="83"/>
      <c r="N310" s="20"/>
      <c r="O310" s="32"/>
      <c r="P310" s="57"/>
    </row>
    <row r="311" spans="2:16" x14ac:dyDescent="0.3">
      <c r="B311" s="51"/>
      <c r="C311" s="136"/>
      <c r="D311" s="105"/>
      <c r="E311" s="48" t="s">
        <v>62</v>
      </c>
      <c r="F311" s="124" t="s">
        <v>230</v>
      </c>
      <c r="G311" s="106">
        <v>2</v>
      </c>
      <c r="H311" s="66">
        <v>2</v>
      </c>
      <c r="I311" s="18" t="s">
        <v>32</v>
      </c>
      <c r="J311" s="20"/>
      <c r="K311" s="20"/>
      <c r="L311" s="32"/>
      <c r="M311" s="83"/>
      <c r="N311" s="20"/>
      <c r="O311" s="32"/>
      <c r="P311" s="57"/>
    </row>
    <row r="312" spans="2:16" x14ac:dyDescent="0.3">
      <c r="B312" s="51"/>
      <c r="C312" s="136"/>
      <c r="D312" s="105"/>
      <c r="E312" s="48" t="s">
        <v>62</v>
      </c>
      <c r="F312" s="124" t="s">
        <v>231</v>
      </c>
      <c r="G312" s="106">
        <v>11</v>
      </c>
      <c r="H312" s="66">
        <v>11</v>
      </c>
      <c r="I312" s="18" t="s">
        <v>32</v>
      </c>
      <c r="J312" s="20"/>
      <c r="K312" s="20"/>
      <c r="L312" s="32"/>
      <c r="M312" s="83"/>
      <c r="N312" s="20"/>
      <c r="O312" s="32"/>
      <c r="P312" s="57"/>
    </row>
    <row r="313" spans="2:16" ht="27.6" x14ac:dyDescent="0.3">
      <c r="B313" s="51"/>
      <c r="C313" s="136"/>
      <c r="D313" s="105"/>
      <c r="E313" s="48" t="s">
        <v>62</v>
      </c>
      <c r="F313" s="17" t="s">
        <v>175</v>
      </c>
      <c r="G313" s="106">
        <v>11</v>
      </c>
      <c r="H313" s="66">
        <v>11</v>
      </c>
      <c r="I313" s="18" t="s">
        <v>32</v>
      </c>
      <c r="J313" s="20"/>
      <c r="K313" s="20"/>
      <c r="L313" s="32"/>
      <c r="M313" s="83"/>
      <c r="N313" s="20"/>
      <c r="O313" s="32"/>
      <c r="P313" s="57"/>
    </row>
    <row r="314" spans="2:16" x14ac:dyDescent="0.3">
      <c r="B314" s="51"/>
      <c r="C314" s="136"/>
      <c r="D314" s="105"/>
      <c r="E314" s="48" t="s">
        <v>62</v>
      </c>
      <c r="F314" s="17" t="s">
        <v>253</v>
      </c>
      <c r="G314" s="106">
        <v>4</v>
      </c>
      <c r="H314" s="66">
        <v>4</v>
      </c>
      <c r="I314" s="18" t="s">
        <v>32</v>
      </c>
      <c r="J314" s="20"/>
      <c r="K314" s="20"/>
      <c r="L314" s="32"/>
      <c r="M314" s="83"/>
      <c r="N314" s="20"/>
      <c r="O314" s="32"/>
      <c r="P314" s="57"/>
    </row>
    <row r="315" spans="2:16" x14ac:dyDescent="0.3">
      <c r="B315" s="51"/>
      <c r="C315" s="136"/>
      <c r="D315" s="105"/>
      <c r="E315" s="48" t="s">
        <v>62</v>
      </c>
      <c r="F315" s="124" t="s">
        <v>209</v>
      </c>
      <c r="G315" s="106">
        <v>1</v>
      </c>
      <c r="H315" s="66">
        <v>1</v>
      </c>
      <c r="I315" s="18" t="s">
        <v>32</v>
      </c>
      <c r="J315" s="20"/>
      <c r="K315" s="20"/>
      <c r="L315" s="32"/>
      <c r="M315" s="83"/>
      <c r="N315" s="20"/>
      <c r="O315" s="32"/>
      <c r="P315" s="57"/>
    </row>
    <row r="316" spans="2:16" x14ac:dyDescent="0.3">
      <c r="B316" s="51"/>
      <c r="C316" s="136"/>
      <c r="D316" s="105"/>
      <c r="E316" s="48" t="s">
        <v>147</v>
      </c>
      <c r="F316" s="17" t="s">
        <v>215</v>
      </c>
      <c r="G316" s="106">
        <v>1</v>
      </c>
      <c r="H316" s="66">
        <v>1</v>
      </c>
      <c r="I316" s="18" t="s">
        <v>32</v>
      </c>
      <c r="J316" s="20"/>
      <c r="K316" s="20"/>
      <c r="L316" s="32"/>
      <c r="M316" s="83"/>
      <c r="N316" s="20"/>
      <c r="O316" s="32"/>
      <c r="P316" s="57"/>
    </row>
    <row r="317" spans="2:16" x14ac:dyDescent="0.3">
      <c r="B317" s="51"/>
      <c r="C317" s="136"/>
      <c r="D317" s="105"/>
      <c r="E317" s="48" t="s">
        <v>148</v>
      </c>
      <c r="F317" s="17" t="s">
        <v>215</v>
      </c>
      <c r="G317" s="106">
        <v>2</v>
      </c>
      <c r="H317" s="66">
        <v>2</v>
      </c>
      <c r="I317" s="18" t="s">
        <v>32</v>
      </c>
      <c r="J317" s="20"/>
      <c r="K317" s="20"/>
      <c r="L317" s="32"/>
      <c r="M317" s="83"/>
      <c r="N317" s="20"/>
      <c r="O317" s="32"/>
      <c r="P317" s="57"/>
    </row>
    <row r="318" spans="2:16" x14ac:dyDescent="0.3">
      <c r="B318" s="51"/>
      <c r="C318" s="136"/>
      <c r="D318" s="105"/>
      <c r="E318" s="48" t="s">
        <v>149</v>
      </c>
      <c r="F318" s="17" t="s">
        <v>215</v>
      </c>
      <c r="G318" s="106">
        <v>10</v>
      </c>
      <c r="H318" s="66">
        <v>10</v>
      </c>
      <c r="I318" s="18" t="s">
        <v>32</v>
      </c>
      <c r="J318" s="20"/>
      <c r="K318" s="20"/>
      <c r="L318" s="32"/>
      <c r="M318" s="83"/>
      <c r="N318" s="20"/>
      <c r="O318" s="32"/>
      <c r="P318" s="57"/>
    </row>
    <row r="319" spans="2:16" ht="27.6" x14ac:dyDescent="0.3">
      <c r="B319" s="51"/>
      <c r="C319" s="136"/>
      <c r="D319" s="105"/>
      <c r="E319" s="48" t="s">
        <v>150</v>
      </c>
      <c r="F319" s="17" t="s">
        <v>232</v>
      </c>
      <c r="G319" s="106">
        <v>1</v>
      </c>
      <c r="H319" s="66">
        <v>1</v>
      </c>
      <c r="I319" s="18" t="s">
        <v>32</v>
      </c>
      <c r="J319" s="20"/>
      <c r="K319" s="20"/>
      <c r="L319" s="32"/>
      <c r="M319" s="83"/>
      <c r="N319" s="20"/>
      <c r="O319" s="32"/>
      <c r="P319" s="57"/>
    </row>
    <row r="320" spans="2:16" x14ac:dyDescent="0.3">
      <c r="B320" s="51"/>
      <c r="C320" s="136"/>
      <c r="D320" s="105"/>
      <c r="E320" s="48" t="s">
        <v>151</v>
      </c>
      <c r="F320" s="17" t="s">
        <v>215</v>
      </c>
      <c r="G320" s="106">
        <v>1</v>
      </c>
      <c r="H320" s="66">
        <v>1</v>
      </c>
      <c r="I320" s="18" t="s">
        <v>32</v>
      </c>
      <c r="J320" s="20"/>
      <c r="K320" s="20"/>
      <c r="L320" s="32"/>
      <c r="M320" s="83"/>
      <c r="N320" s="20"/>
      <c r="O320" s="32"/>
      <c r="P320" s="57"/>
    </row>
    <row r="321" spans="2:16" x14ac:dyDescent="0.3">
      <c r="B321" s="51"/>
      <c r="C321" s="136"/>
      <c r="D321" s="105"/>
      <c r="E321" s="48" t="s">
        <v>152</v>
      </c>
      <c r="F321" s="17" t="s">
        <v>199</v>
      </c>
      <c r="G321" s="106">
        <v>4</v>
      </c>
      <c r="H321" s="66">
        <v>4</v>
      </c>
      <c r="I321" s="18" t="s">
        <v>32</v>
      </c>
      <c r="J321" s="20"/>
      <c r="K321" s="20"/>
      <c r="L321" s="32"/>
      <c r="M321" s="83"/>
      <c r="N321" s="20"/>
      <c r="O321" s="32"/>
      <c r="P321" s="57"/>
    </row>
    <row r="322" spans="2:16" x14ac:dyDescent="0.3">
      <c r="B322" s="51"/>
      <c r="C322" s="136"/>
      <c r="D322" s="105"/>
      <c r="E322" s="48" t="s">
        <v>152</v>
      </c>
      <c r="F322" s="17" t="s">
        <v>254</v>
      </c>
      <c r="G322" s="106">
        <v>1</v>
      </c>
      <c r="H322" s="66">
        <v>1</v>
      </c>
      <c r="I322" s="18" t="s">
        <v>32</v>
      </c>
      <c r="J322" s="20"/>
      <c r="K322" s="20"/>
      <c r="L322" s="32"/>
      <c r="M322" s="83"/>
      <c r="N322" s="20"/>
      <c r="O322" s="32"/>
      <c r="P322" s="57"/>
    </row>
    <row r="323" spans="2:16" ht="27.6" x14ac:dyDescent="0.3">
      <c r="B323" s="51"/>
      <c r="C323" s="136"/>
      <c r="D323" s="105"/>
      <c r="E323" s="48" t="s">
        <v>153</v>
      </c>
      <c r="F323" s="17" t="s">
        <v>255</v>
      </c>
      <c r="G323" s="106">
        <v>48</v>
      </c>
      <c r="H323" s="66">
        <v>48</v>
      </c>
      <c r="I323" s="18" t="s">
        <v>32</v>
      </c>
      <c r="J323" s="20"/>
      <c r="K323" s="20"/>
      <c r="L323" s="32"/>
      <c r="M323" s="83"/>
      <c r="N323" s="20"/>
      <c r="O323" s="32"/>
      <c r="P323" s="57"/>
    </row>
    <row r="324" spans="2:16" x14ac:dyDescent="0.3">
      <c r="B324" s="51"/>
      <c r="C324" s="136"/>
      <c r="D324" s="105"/>
      <c r="E324" s="48" t="s">
        <v>67</v>
      </c>
      <c r="F324" s="17" t="s">
        <v>214</v>
      </c>
      <c r="G324" s="106">
        <v>20</v>
      </c>
      <c r="H324" s="66">
        <v>20</v>
      </c>
      <c r="I324" s="18" t="s">
        <v>32</v>
      </c>
      <c r="J324" s="20"/>
      <c r="K324" s="20"/>
      <c r="L324" s="32"/>
      <c r="M324" s="83"/>
      <c r="N324" s="20"/>
      <c r="O324" s="32"/>
      <c r="P324" s="57"/>
    </row>
    <row r="325" spans="2:16" ht="27.6" x14ac:dyDescent="0.3">
      <c r="B325" s="51"/>
      <c r="C325" s="136"/>
      <c r="D325" s="105"/>
      <c r="E325" s="48" t="s">
        <v>67</v>
      </c>
      <c r="F325" s="17" t="s">
        <v>168</v>
      </c>
      <c r="G325" s="106">
        <v>32</v>
      </c>
      <c r="H325" s="66">
        <v>32</v>
      </c>
      <c r="I325" s="18" t="s">
        <v>32</v>
      </c>
      <c r="J325" s="20"/>
      <c r="K325" s="20"/>
      <c r="L325" s="32"/>
      <c r="M325" s="83"/>
      <c r="N325" s="20"/>
      <c r="O325" s="32"/>
      <c r="P325" s="57"/>
    </row>
    <row r="326" spans="2:16" x14ac:dyDescent="0.3">
      <c r="B326" s="51"/>
      <c r="C326" s="136"/>
      <c r="D326" s="105"/>
      <c r="E326" s="48" t="s">
        <v>67</v>
      </c>
      <c r="F326" s="17" t="s">
        <v>211</v>
      </c>
      <c r="G326" s="106">
        <v>16</v>
      </c>
      <c r="H326" s="66">
        <v>16</v>
      </c>
      <c r="I326" s="18" t="s">
        <v>32</v>
      </c>
      <c r="J326" s="20"/>
      <c r="K326" s="20"/>
      <c r="L326" s="32"/>
      <c r="M326" s="83"/>
      <c r="N326" s="20"/>
      <c r="O326" s="32"/>
      <c r="P326" s="57"/>
    </row>
    <row r="327" spans="2:16" x14ac:dyDescent="0.3">
      <c r="B327" s="51"/>
      <c r="C327" s="136"/>
      <c r="D327" s="105"/>
      <c r="E327" s="48" t="s">
        <v>67</v>
      </c>
      <c r="F327" s="17" t="s">
        <v>229</v>
      </c>
      <c r="G327" s="106">
        <v>10</v>
      </c>
      <c r="H327" s="66">
        <v>10</v>
      </c>
      <c r="I327" s="18" t="s">
        <v>32</v>
      </c>
      <c r="J327" s="20"/>
      <c r="K327" s="20"/>
      <c r="L327" s="32"/>
      <c r="M327" s="83"/>
      <c r="N327" s="20"/>
      <c r="O327" s="32"/>
      <c r="P327" s="57"/>
    </row>
    <row r="328" spans="2:16" x14ac:dyDescent="0.3">
      <c r="B328" s="51"/>
      <c r="C328" s="136"/>
      <c r="D328" s="105"/>
      <c r="E328" s="48" t="s">
        <v>67</v>
      </c>
      <c r="F328" s="17" t="s">
        <v>213</v>
      </c>
      <c r="G328" s="106">
        <v>8</v>
      </c>
      <c r="H328" s="66">
        <v>8</v>
      </c>
      <c r="I328" s="18" t="s">
        <v>32</v>
      </c>
      <c r="J328" s="20"/>
      <c r="K328" s="20"/>
      <c r="L328" s="32"/>
      <c r="M328" s="83"/>
      <c r="N328" s="20"/>
      <c r="O328" s="32"/>
      <c r="P328" s="57"/>
    </row>
    <row r="329" spans="2:16" x14ac:dyDescent="0.3">
      <c r="B329" s="51"/>
      <c r="C329" s="136"/>
      <c r="D329" s="105"/>
      <c r="E329" s="48" t="s">
        <v>67</v>
      </c>
      <c r="F329" s="17" t="s">
        <v>212</v>
      </c>
      <c r="G329" s="106">
        <v>7</v>
      </c>
      <c r="H329" s="66">
        <v>7</v>
      </c>
      <c r="I329" s="18" t="s">
        <v>32</v>
      </c>
      <c r="J329" s="20"/>
      <c r="K329" s="20"/>
      <c r="L329" s="32"/>
      <c r="M329" s="83"/>
      <c r="N329" s="20"/>
      <c r="O329" s="32"/>
      <c r="P329" s="57"/>
    </row>
    <row r="330" spans="2:16" x14ac:dyDescent="0.3">
      <c r="B330" s="51"/>
      <c r="C330" s="136"/>
      <c r="D330" s="105"/>
      <c r="E330" s="48" t="s">
        <v>67</v>
      </c>
      <c r="F330" s="17" t="s">
        <v>227</v>
      </c>
      <c r="G330" s="106">
        <v>4</v>
      </c>
      <c r="H330" s="66">
        <v>4</v>
      </c>
      <c r="I330" s="18" t="s">
        <v>32</v>
      </c>
      <c r="J330" s="20"/>
      <c r="K330" s="20"/>
      <c r="L330" s="32"/>
      <c r="M330" s="83"/>
      <c r="N330" s="20"/>
      <c r="O330" s="32"/>
      <c r="P330" s="57"/>
    </row>
    <row r="331" spans="2:16" x14ac:dyDescent="0.3">
      <c r="B331" s="51"/>
      <c r="C331" s="136"/>
      <c r="D331" s="105"/>
      <c r="E331" s="48" t="s">
        <v>67</v>
      </c>
      <c r="F331" s="17" t="s">
        <v>207</v>
      </c>
      <c r="G331" s="106">
        <v>4</v>
      </c>
      <c r="H331" s="66">
        <v>4</v>
      </c>
      <c r="I331" s="18" t="s">
        <v>32</v>
      </c>
      <c r="J331" s="20"/>
      <c r="K331" s="20"/>
      <c r="L331" s="32"/>
      <c r="M331" s="83"/>
      <c r="N331" s="20"/>
      <c r="O331" s="32"/>
      <c r="P331" s="57"/>
    </row>
    <row r="332" spans="2:16" x14ac:dyDescent="0.3">
      <c r="B332" s="51"/>
      <c r="C332" s="136"/>
      <c r="D332" s="105"/>
      <c r="E332" s="48" t="s">
        <v>67</v>
      </c>
      <c r="F332" s="124" t="s">
        <v>230</v>
      </c>
      <c r="G332" s="106">
        <v>2</v>
      </c>
      <c r="H332" s="66">
        <v>2</v>
      </c>
      <c r="I332" s="18" t="s">
        <v>32</v>
      </c>
      <c r="J332" s="20"/>
      <c r="K332" s="20"/>
      <c r="L332" s="32"/>
      <c r="M332" s="83"/>
      <c r="N332" s="20"/>
      <c r="O332" s="32"/>
      <c r="P332" s="57"/>
    </row>
    <row r="333" spans="2:16" x14ac:dyDescent="0.3">
      <c r="B333" s="51"/>
      <c r="C333" s="136"/>
      <c r="D333" s="105"/>
      <c r="E333" s="48" t="s">
        <v>67</v>
      </c>
      <c r="F333" s="17" t="s">
        <v>256</v>
      </c>
      <c r="G333" s="106">
        <v>3</v>
      </c>
      <c r="H333" s="66">
        <v>3</v>
      </c>
      <c r="I333" s="18" t="s">
        <v>32</v>
      </c>
      <c r="J333" s="20"/>
      <c r="K333" s="20"/>
      <c r="L333" s="32"/>
      <c r="M333" s="83"/>
      <c r="N333" s="20"/>
      <c r="O333" s="32"/>
      <c r="P333" s="57"/>
    </row>
    <row r="334" spans="2:16" ht="27.6" x14ac:dyDescent="0.3">
      <c r="B334" s="51"/>
      <c r="C334" s="136"/>
      <c r="D334" s="105"/>
      <c r="E334" s="48" t="s">
        <v>67</v>
      </c>
      <c r="F334" s="17" t="s">
        <v>216</v>
      </c>
      <c r="G334" s="106">
        <v>9</v>
      </c>
      <c r="H334" s="66">
        <v>9</v>
      </c>
      <c r="I334" s="18" t="s">
        <v>32</v>
      </c>
      <c r="J334" s="20"/>
      <c r="K334" s="20"/>
      <c r="L334" s="32"/>
      <c r="M334" s="83"/>
      <c r="N334" s="20"/>
      <c r="O334" s="32"/>
      <c r="P334" s="57"/>
    </row>
    <row r="335" spans="2:16" x14ac:dyDescent="0.3">
      <c r="B335" s="51"/>
      <c r="C335" s="136"/>
      <c r="D335" s="105"/>
      <c r="E335" s="48" t="s">
        <v>67</v>
      </c>
      <c r="F335" s="17" t="s">
        <v>217</v>
      </c>
      <c r="G335" s="106">
        <v>8</v>
      </c>
      <c r="H335" s="66">
        <v>8</v>
      </c>
      <c r="I335" s="18" t="s">
        <v>32</v>
      </c>
      <c r="J335" s="20"/>
      <c r="K335" s="20"/>
      <c r="L335" s="32"/>
      <c r="M335" s="83"/>
      <c r="N335" s="20"/>
      <c r="O335" s="32"/>
      <c r="P335" s="57"/>
    </row>
    <row r="336" spans="2:16" ht="27.6" x14ac:dyDescent="0.3">
      <c r="B336" s="51"/>
      <c r="C336" s="136"/>
      <c r="D336" s="105"/>
      <c r="E336" s="48" t="s">
        <v>67</v>
      </c>
      <c r="F336" s="17" t="s">
        <v>175</v>
      </c>
      <c r="G336" s="106">
        <v>15</v>
      </c>
      <c r="H336" s="66">
        <v>15</v>
      </c>
      <c r="I336" s="18" t="s">
        <v>32</v>
      </c>
      <c r="J336" s="20"/>
      <c r="K336" s="20"/>
      <c r="L336" s="32"/>
      <c r="M336" s="83"/>
      <c r="N336" s="20"/>
      <c r="O336" s="32"/>
      <c r="P336" s="57"/>
    </row>
    <row r="337" spans="2:16" x14ac:dyDescent="0.3">
      <c r="B337" s="51"/>
      <c r="C337" s="136"/>
      <c r="D337" s="105"/>
      <c r="E337" s="48" t="s">
        <v>67</v>
      </c>
      <c r="F337" s="17" t="s">
        <v>238</v>
      </c>
      <c r="G337" s="106">
        <v>6</v>
      </c>
      <c r="H337" s="66">
        <v>6</v>
      </c>
      <c r="I337" s="18" t="s">
        <v>32</v>
      </c>
      <c r="J337" s="20"/>
      <c r="K337" s="20"/>
      <c r="L337" s="32"/>
      <c r="M337" s="83"/>
      <c r="N337" s="20"/>
      <c r="O337" s="32"/>
      <c r="P337" s="57"/>
    </row>
    <row r="338" spans="2:16" x14ac:dyDescent="0.3">
      <c r="B338" s="51"/>
      <c r="C338" s="136"/>
      <c r="D338" s="105"/>
      <c r="E338" s="48" t="s">
        <v>67</v>
      </c>
      <c r="F338" s="17" t="s">
        <v>257</v>
      </c>
      <c r="G338" s="106">
        <v>1</v>
      </c>
      <c r="H338" s="66">
        <v>1</v>
      </c>
      <c r="I338" s="18" t="s">
        <v>32</v>
      </c>
      <c r="J338" s="20"/>
      <c r="K338" s="20"/>
      <c r="L338" s="32"/>
      <c r="M338" s="83"/>
      <c r="N338" s="20"/>
      <c r="O338" s="32"/>
      <c r="P338" s="57"/>
    </row>
    <row r="339" spans="2:16" x14ac:dyDescent="0.3">
      <c r="B339" s="51"/>
      <c r="C339" s="136"/>
      <c r="D339" s="105"/>
      <c r="E339" s="48" t="s">
        <v>67</v>
      </c>
      <c r="F339" s="17" t="s">
        <v>235</v>
      </c>
      <c r="G339" s="106">
        <v>1</v>
      </c>
      <c r="H339" s="66">
        <v>1</v>
      </c>
      <c r="I339" s="18" t="s">
        <v>32</v>
      </c>
      <c r="J339" s="20"/>
      <c r="K339" s="20"/>
      <c r="L339" s="32"/>
      <c r="M339" s="83"/>
      <c r="N339" s="20"/>
      <c r="O339" s="32"/>
      <c r="P339" s="57"/>
    </row>
    <row r="340" spans="2:16" x14ac:dyDescent="0.3">
      <c r="B340" s="51"/>
      <c r="C340" s="136"/>
      <c r="D340" s="105"/>
      <c r="E340" s="48" t="s">
        <v>67</v>
      </c>
      <c r="F340" s="124" t="s">
        <v>231</v>
      </c>
      <c r="G340" s="106">
        <v>4</v>
      </c>
      <c r="H340" s="66">
        <v>4</v>
      </c>
      <c r="I340" s="18" t="s">
        <v>32</v>
      </c>
      <c r="J340" s="20"/>
      <c r="K340" s="20"/>
      <c r="L340" s="32"/>
      <c r="M340" s="83"/>
      <c r="N340" s="20"/>
      <c r="O340" s="32"/>
      <c r="P340" s="57"/>
    </row>
    <row r="341" spans="2:16" x14ac:dyDescent="0.3">
      <c r="B341" s="51"/>
      <c r="C341" s="136"/>
      <c r="D341" s="105"/>
      <c r="E341" s="48" t="s">
        <v>67</v>
      </c>
      <c r="F341" s="17" t="s">
        <v>210</v>
      </c>
      <c r="G341" s="106">
        <v>1</v>
      </c>
      <c r="H341" s="66">
        <v>1</v>
      </c>
      <c r="I341" s="18" t="s">
        <v>32</v>
      </c>
      <c r="J341" s="20"/>
      <c r="K341" s="20"/>
      <c r="L341" s="32"/>
      <c r="M341" s="83"/>
      <c r="N341" s="20"/>
      <c r="O341" s="32"/>
      <c r="P341" s="57"/>
    </row>
    <row r="342" spans="2:16" x14ac:dyDescent="0.3">
      <c r="B342" s="51"/>
      <c r="C342" s="136"/>
      <c r="D342" s="105"/>
      <c r="E342" s="48" t="s">
        <v>67</v>
      </c>
      <c r="F342" s="17" t="s">
        <v>236</v>
      </c>
      <c r="G342" s="106">
        <v>1</v>
      </c>
      <c r="H342" s="66">
        <v>1</v>
      </c>
      <c r="I342" s="18" t="s">
        <v>32</v>
      </c>
      <c r="J342" s="20"/>
      <c r="K342" s="20"/>
      <c r="L342" s="32"/>
      <c r="M342" s="83"/>
      <c r="N342" s="20"/>
      <c r="O342" s="32"/>
      <c r="P342" s="57"/>
    </row>
    <row r="343" spans="2:16" ht="27.6" x14ac:dyDescent="0.3">
      <c r="B343" s="51"/>
      <c r="C343" s="136"/>
      <c r="D343" s="105"/>
      <c r="E343" s="48" t="s">
        <v>67</v>
      </c>
      <c r="F343" s="17" t="s">
        <v>180</v>
      </c>
      <c r="G343" s="106">
        <v>2</v>
      </c>
      <c r="H343" s="66">
        <v>2</v>
      </c>
      <c r="I343" s="18" t="s">
        <v>32</v>
      </c>
      <c r="J343" s="20"/>
      <c r="K343" s="20"/>
      <c r="L343" s="32"/>
      <c r="M343" s="83"/>
      <c r="N343" s="20"/>
      <c r="O343" s="32"/>
      <c r="P343" s="57"/>
    </row>
    <row r="344" spans="2:16" x14ac:dyDescent="0.3">
      <c r="B344" s="51"/>
      <c r="C344" s="136"/>
      <c r="D344" s="105"/>
      <c r="E344" s="48" t="s">
        <v>67</v>
      </c>
      <c r="F344" s="17" t="s">
        <v>258</v>
      </c>
      <c r="G344" s="106">
        <v>1</v>
      </c>
      <c r="H344" s="66">
        <v>1</v>
      </c>
      <c r="I344" s="18" t="s">
        <v>32</v>
      </c>
      <c r="J344" s="20"/>
      <c r="K344" s="20"/>
      <c r="L344" s="32"/>
      <c r="M344" s="83"/>
      <c r="N344" s="20"/>
      <c r="O344" s="32"/>
      <c r="P344" s="57"/>
    </row>
    <row r="345" spans="2:16" x14ac:dyDescent="0.3">
      <c r="B345" s="51"/>
      <c r="C345" s="136"/>
      <c r="D345" s="105"/>
      <c r="E345" s="48" t="s">
        <v>154</v>
      </c>
      <c r="F345" s="17" t="s">
        <v>215</v>
      </c>
      <c r="G345" s="106">
        <v>8</v>
      </c>
      <c r="H345" s="66">
        <v>8</v>
      </c>
      <c r="I345" s="18" t="s">
        <v>32</v>
      </c>
      <c r="J345" s="20"/>
      <c r="K345" s="20"/>
      <c r="L345" s="32"/>
      <c r="M345" s="83"/>
      <c r="N345" s="20"/>
      <c r="O345" s="32"/>
      <c r="P345" s="57"/>
    </row>
    <row r="346" spans="2:16" x14ac:dyDescent="0.3">
      <c r="B346" s="51"/>
      <c r="C346" s="136"/>
      <c r="D346" s="105"/>
      <c r="E346" s="48" t="s">
        <v>154</v>
      </c>
      <c r="F346" s="17" t="s">
        <v>259</v>
      </c>
      <c r="G346" s="106">
        <v>2</v>
      </c>
      <c r="H346" s="66">
        <v>2</v>
      </c>
      <c r="I346" s="18" t="s">
        <v>32</v>
      </c>
      <c r="J346" s="20"/>
      <c r="K346" s="20"/>
      <c r="L346" s="32"/>
      <c r="M346" s="83"/>
      <c r="N346" s="20"/>
      <c r="O346" s="32"/>
      <c r="P346" s="57"/>
    </row>
    <row r="347" spans="2:16" x14ac:dyDescent="0.3">
      <c r="B347" s="51"/>
      <c r="C347" s="136"/>
      <c r="D347" s="105"/>
      <c r="E347" s="48" t="s">
        <v>155</v>
      </c>
      <c r="F347" s="17" t="s">
        <v>215</v>
      </c>
      <c r="G347" s="106">
        <v>10</v>
      </c>
      <c r="H347" s="66">
        <v>10</v>
      </c>
      <c r="I347" s="18" t="s">
        <v>32</v>
      </c>
      <c r="J347" s="20"/>
      <c r="K347" s="20"/>
      <c r="L347" s="32"/>
      <c r="M347" s="83"/>
      <c r="N347" s="20"/>
      <c r="O347" s="32"/>
      <c r="P347" s="57"/>
    </row>
    <row r="348" spans="2:16" ht="27.6" x14ac:dyDescent="0.3">
      <c r="B348" s="51"/>
      <c r="C348" s="136"/>
      <c r="D348" s="105"/>
      <c r="E348" s="48" t="s">
        <v>155</v>
      </c>
      <c r="F348" s="17" t="s">
        <v>232</v>
      </c>
      <c r="G348" s="106">
        <v>1</v>
      </c>
      <c r="H348" s="66">
        <v>1</v>
      </c>
      <c r="I348" s="18" t="s">
        <v>32</v>
      </c>
      <c r="J348" s="20"/>
      <c r="K348" s="20"/>
      <c r="L348" s="32"/>
      <c r="M348" s="83"/>
      <c r="N348" s="20"/>
      <c r="O348" s="32"/>
      <c r="P348" s="57"/>
    </row>
    <row r="349" spans="2:16" x14ac:dyDescent="0.3">
      <c r="B349" s="51"/>
      <c r="C349" s="136"/>
      <c r="D349" s="105"/>
      <c r="E349" s="48" t="s">
        <v>155</v>
      </c>
      <c r="F349" s="17" t="s">
        <v>259</v>
      </c>
      <c r="G349" s="106">
        <v>2</v>
      </c>
      <c r="H349" s="66">
        <v>2</v>
      </c>
      <c r="I349" s="18" t="s">
        <v>32</v>
      </c>
      <c r="J349" s="20"/>
      <c r="K349" s="20"/>
      <c r="L349" s="32"/>
      <c r="M349" s="83"/>
      <c r="N349" s="20"/>
      <c r="O349" s="32"/>
      <c r="P349" s="57"/>
    </row>
    <row r="350" spans="2:16" x14ac:dyDescent="0.3">
      <c r="B350" s="51"/>
      <c r="C350" s="136"/>
      <c r="D350" s="105"/>
      <c r="E350" s="48" t="s">
        <v>156</v>
      </c>
      <c r="F350" s="17" t="s">
        <v>259</v>
      </c>
      <c r="G350" s="106">
        <v>5</v>
      </c>
      <c r="H350" s="66">
        <v>5</v>
      </c>
      <c r="I350" s="18" t="s">
        <v>32</v>
      </c>
      <c r="J350" s="20"/>
      <c r="K350" s="20"/>
      <c r="L350" s="32"/>
      <c r="M350" s="83"/>
      <c r="N350" s="20"/>
      <c r="O350" s="32"/>
      <c r="P350" s="57"/>
    </row>
    <row r="351" spans="2:16" x14ac:dyDescent="0.3">
      <c r="B351" s="51"/>
      <c r="C351" s="136"/>
      <c r="D351" s="105"/>
      <c r="E351" s="48" t="s">
        <v>157</v>
      </c>
      <c r="F351" s="17" t="s">
        <v>199</v>
      </c>
      <c r="G351" s="106">
        <v>9</v>
      </c>
      <c r="H351" s="66">
        <v>9</v>
      </c>
      <c r="I351" s="18" t="s">
        <v>32</v>
      </c>
      <c r="J351" s="20"/>
      <c r="K351" s="20"/>
      <c r="L351" s="32"/>
      <c r="M351" s="83"/>
      <c r="N351" s="20"/>
      <c r="O351" s="32"/>
      <c r="P351" s="57"/>
    </row>
    <row r="352" spans="2:16" x14ac:dyDescent="0.3">
      <c r="B352" s="51"/>
      <c r="C352" s="136"/>
      <c r="D352" s="105"/>
      <c r="E352" s="48" t="s">
        <v>157</v>
      </c>
      <c r="F352" s="124" t="s">
        <v>196</v>
      </c>
      <c r="G352" s="106">
        <v>2</v>
      </c>
      <c r="H352" s="66">
        <v>2</v>
      </c>
      <c r="I352" s="18" t="s">
        <v>32</v>
      </c>
      <c r="J352" s="20"/>
      <c r="K352" s="20"/>
      <c r="L352" s="32"/>
      <c r="M352" s="83"/>
      <c r="N352" s="20"/>
      <c r="O352" s="32"/>
      <c r="P352" s="57"/>
    </row>
    <row r="353" spans="2:16" x14ac:dyDescent="0.3">
      <c r="B353" s="51"/>
      <c r="C353" s="136"/>
      <c r="D353" s="105"/>
      <c r="E353" s="48" t="s">
        <v>157</v>
      </c>
      <c r="F353" s="124" t="s">
        <v>197</v>
      </c>
      <c r="G353" s="106">
        <v>2</v>
      </c>
      <c r="H353" s="66">
        <v>2</v>
      </c>
      <c r="I353" s="18" t="s">
        <v>32</v>
      </c>
      <c r="J353" s="20"/>
      <c r="K353" s="20"/>
      <c r="L353" s="32"/>
      <c r="M353" s="83"/>
      <c r="N353" s="20"/>
      <c r="O353" s="32"/>
      <c r="P353" s="57"/>
    </row>
    <row r="354" spans="2:16" x14ac:dyDescent="0.3">
      <c r="B354" s="51"/>
      <c r="C354" s="136"/>
      <c r="D354" s="105"/>
      <c r="E354" s="48" t="s">
        <v>47</v>
      </c>
      <c r="F354" s="17" t="s">
        <v>264</v>
      </c>
      <c r="G354" s="106">
        <v>4</v>
      </c>
      <c r="H354" s="66">
        <v>4</v>
      </c>
      <c r="I354" s="18" t="s">
        <v>32</v>
      </c>
      <c r="J354" s="20"/>
      <c r="K354" s="20"/>
      <c r="L354" s="32"/>
      <c r="M354" s="83"/>
      <c r="N354" s="20"/>
      <c r="O354" s="32"/>
      <c r="P354" s="57"/>
    </row>
    <row r="355" spans="2:16" ht="41.4" x14ac:dyDescent="0.3">
      <c r="B355" s="51"/>
      <c r="C355" s="136"/>
      <c r="D355" s="105"/>
      <c r="E355" s="48" t="s">
        <v>47</v>
      </c>
      <c r="F355" s="17" t="s">
        <v>274</v>
      </c>
      <c r="G355" s="106">
        <v>11</v>
      </c>
      <c r="H355" s="66">
        <v>11</v>
      </c>
      <c r="I355" s="18" t="s">
        <v>32</v>
      </c>
      <c r="J355" s="20"/>
      <c r="K355" s="20"/>
      <c r="L355" s="32"/>
      <c r="M355" s="83"/>
      <c r="N355" s="20"/>
      <c r="O355" s="32"/>
      <c r="P355" s="57"/>
    </row>
    <row r="356" spans="2:16" ht="27.6" x14ac:dyDescent="0.3">
      <c r="B356" s="51"/>
      <c r="C356" s="136"/>
      <c r="D356" s="105"/>
      <c r="E356" s="48" t="s">
        <v>47</v>
      </c>
      <c r="F356" s="17" t="s">
        <v>281</v>
      </c>
      <c r="G356" s="106">
        <v>2</v>
      </c>
      <c r="H356" s="66">
        <v>2</v>
      </c>
      <c r="I356" s="18" t="s">
        <v>32</v>
      </c>
      <c r="J356" s="20"/>
      <c r="K356" s="20"/>
      <c r="L356" s="32"/>
      <c r="M356" s="83"/>
      <c r="N356" s="20"/>
      <c r="O356" s="32"/>
      <c r="P356" s="57"/>
    </row>
    <row r="357" spans="2:16" ht="27.6" x14ac:dyDescent="0.3">
      <c r="B357" s="51"/>
      <c r="C357" s="136"/>
      <c r="D357" s="105"/>
      <c r="E357" s="48" t="s">
        <v>47</v>
      </c>
      <c r="F357" s="17" t="s">
        <v>285</v>
      </c>
      <c r="G357" s="106">
        <v>2</v>
      </c>
      <c r="H357" s="66">
        <v>2</v>
      </c>
      <c r="I357" s="18" t="s">
        <v>32</v>
      </c>
      <c r="J357" s="20"/>
      <c r="K357" s="20"/>
      <c r="L357" s="32"/>
      <c r="M357" s="83"/>
      <c r="N357" s="20"/>
      <c r="O357" s="32"/>
      <c r="P357" s="57"/>
    </row>
    <row r="358" spans="2:16" ht="27.6" x14ac:dyDescent="0.3">
      <c r="B358" s="51"/>
      <c r="C358" s="136"/>
      <c r="D358" s="105"/>
      <c r="E358" s="48" t="s">
        <v>38</v>
      </c>
      <c r="F358" s="17" t="s">
        <v>267</v>
      </c>
      <c r="G358" s="106">
        <v>6</v>
      </c>
      <c r="H358" s="66">
        <v>6</v>
      </c>
      <c r="I358" s="18" t="s">
        <v>32</v>
      </c>
      <c r="J358" s="20"/>
      <c r="K358" s="20"/>
      <c r="L358" s="32"/>
      <c r="M358" s="83"/>
      <c r="N358" s="20"/>
      <c r="O358" s="32"/>
      <c r="P358" s="57"/>
    </row>
    <row r="359" spans="2:16" ht="27.6" x14ac:dyDescent="0.3">
      <c r="B359" s="51"/>
      <c r="C359" s="136"/>
      <c r="D359" s="105"/>
      <c r="E359" s="48" t="s">
        <v>53</v>
      </c>
      <c r="F359" s="17" t="s">
        <v>266</v>
      </c>
      <c r="G359" s="106">
        <v>2</v>
      </c>
      <c r="H359" s="66">
        <v>2</v>
      </c>
      <c r="I359" s="18" t="s">
        <v>32</v>
      </c>
      <c r="J359" s="20"/>
      <c r="K359" s="20"/>
      <c r="L359" s="32"/>
      <c r="M359" s="83"/>
      <c r="N359" s="20"/>
      <c r="O359" s="32"/>
      <c r="P359" s="57"/>
    </row>
    <row r="360" spans="2:16" ht="27.6" x14ac:dyDescent="0.3">
      <c r="B360" s="51"/>
      <c r="C360" s="136"/>
      <c r="D360" s="105"/>
      <c r="E360" s="48" t="s">
        <v>53</v>
      </c>
      <c r="F360" s="17" t="s">
        <v>267</v>
      </c>
      <c r="G360" s="106">
        <v>17</v>
      </c>
      <c r="H360" s="66">
        <v>17</v>
      </c>
      <c r="I360" s="18" t="s">
        <v>32</v>
      </c>
      <c r="J360" s="20"/>
      <c r="K360" s="20"/>
      <c r="L360" s="32"/>
      <c r="M360" s="83"/>
      <c r="N360" s="20"/>
      <c r="O360" s="32"/>
      <c r="P360" s="57"/>
    </row>
    <row r="361" spans="2:16" ht="41.4" x14ac:dyDescent="0.3">
      <c r="B361" s="51"/>
      <c r="C361" s="136"/>
      <c r="D361" s="105"/>
      <c r="E361" s="48" t="s">
        <v>53</v>
      </c>
      <c r="F361" s="17" t="s">
        <v>275</v>
      </c>
      <c r="G361" s="106">
        <v>4</v>
      </c>
      <c r="H361" s="66">
        <v>4</v>
      </c>
      <c r="I361" s="18" t="s">
        <v>32</v>
      </c>
      <c r="J361" s="20"/>
      <c r="K361" s="20"/>
      <c r="L361" s="32"/>
      <c r="M361" s="83"/>
      <c r="N361" s="20"/>
      <c r="O361" s="32"/>
      <c r="P361" s="57"/>
    </row>
    <row r="362" spans="2:16" ht="41.4" x14ac:dyDescent="0.3">
      <c r="B362" s="51"/>
      <c r="C362" s="136"/>
      <c r="D362" s="105"/>
      <c r="E362" s="48" t="s">
        <v>52</v>
      </c>
      <c r="F362" s="17" t="s">
        <v>275</v>
      </c>
      <c r="G362" s="106">
        <v>1</v>
      </c>
      <c r="H362" s="66">
        <v>1</v>
      </c>
      <c r="I362" s="18" t="s">
        <v>32</v>
      </c>
      <c r="J362" s="20"/>
      <c r="K362" s="20"/>
      <c r="L362" s="32"/>
      <c r="M362" s="83"/>
      <c r="N362" s="20"/>
      <c r="O362" s="32"/>
      <c r="P362" s="57"/>
    </row>
    <row r="363" spans="2:16" ht="41.4" x14ac:dyDescent="0.3">
      <c r="B363" s="51"/>
      <c r="C363" s="136"/>
      <c r="D363" s="105"/>
      <c r="E363" s="48" t="s">
        <v>69</v>
      </c>
      <c r="F363" s="17" t="s">
        <v>268</v>
      </c>
      <c r="G363" s="106">
        <v>7</v>
      </c>
      <c r="H363" s="66">
        <v>7</v>
      </c>
      <c r="I363" s="18" t="s">
        <v>32</v>
      </c>
      <c r="J363" s="20"/>
      <c r="K363" s="20"/>
      <c r="L363" s="32"/>
      <c r="M363" s="83"/>
      <c r="N363" s="20"/>
      <c r="O363" s="32"/>
      <c r="P363" s="57"/>
    </row>
    <row r="364" spans="2:16" ht="41.4" x14ac:dyDescent="0.3">
      <c r="B364" s="51"/>
      <c r="C364" s="136"/>
      <c r="D364" s="105"/>
      <c r="E364" s="48" t="s">
        <v>70</v>
      </c>
      <c r="F364" s="17" t="s">
        <v>269</v>
      </c>
      <c r="G364" s="106">
        <v>7</v>
      </c>
      <c r="H364" s="66">
        <v>7</v>
      </c>
      <c r="I364" s="18" t="s">
        <v>32</v>
      </c>
      <c r="J364" s="20"/>
      <c r="K364" s="20"/>
      <c r="L364" s="32"/>
      <c r="M364" s="83"/>
      <c r="N364" s="20"/>
      <c r="O364" s="32"/>
      <c r="P364" s="57"/>
    </row>
    <row r="365" spans="2:16" ht="27.6" x14ac:dyDescent="0.3">
      <c r="B365" s="51"/>
      <c r="C365" s="136"/>
      <c r="D365" s="105"/>
      <c r="E365" s="48" t="s">
        <v>71</v>
      </c>
      <c r="F365" s="17" t="s">
        <v>266</v>
      </c>
      <c r="G365" s="106">
        <v>2</v>
      </c>
      <c r="H365" s="66">
        <v>2</v>
      </c>
      <c r="I365" s="18" t="s">
        <v>32</v>
      </c>
      <c r="J365" s="20"/>
      <c r="K365" s="20"/>
      <c r="L365" s="32"/>
      <c r="M365" s="83"/>
      <c r="N365" s="20"/>
      <c r="O365" s="32"/>
      <c r="P365" s="57"/>
    </row>
    <row r="366" spans="2:16" ht="41.4" x14ac:dyDescent="0.3">
      <c r="B366" s="51"/>
      <c r="C366" s="136"/>
      <c r="D366" s="105"/>
      <c r="E366" s="48" t="s">
        <v>72</v>
      </c>
      <c r="F366" s="17" t="s">
        <v>270</v>
      </c>
      <c r="G366" s="106">
        <v>6</v>
      </c>
      <c r="H366" s="66">
        <v>6</v>
      </c>
      <c r="I366" s="18" t="s">
        <v>32</v>
      </c>
      <c r="J366" s="20"/>
      <c r="K366" s="20"/>
      <c r="L366" s="32"/>
      <c r="M366" s="83"/>
      <c r="N366" s="20"/>
      <c r="O366" s="32"/>
      <c r="P366" s="57"/>
    </row>
    <row r="367" spans="2:16" ht="27.6" x14ac:dyDescent="0.3">
      <c r="B367" s="51"/>
      <c r="C367" s="136"/>
      <c r="D367" s="105"/>
      <c r="E367" s="48" t="s">
        <v>72</v>
      </c>
      <c r="F367" s="17" t="s">
        <v>266</v>
      </c>
      <c r="G367" s="106">
        <v>2</v>
      </c>
      <c r="H367" s="66">
        <v>2</v>
      </c>
      <c r="I367" s="18" t="s">
        <v>32</v>
      </c>
      <c r="J367" s="20"/>
      <c r="K367" s="20"/>
      <c r="L367" s="32"/>
      <c r="M367" s="83"/>
      <c r="N367" s="20"/>
      <c r="O367" s="32"/>
      <c r="P367" s="57"/>
    </row>
    <row r="368" spans="2:16" x14ac:dyDescent="0.3">
      <c r="B368" s="51"/>
      <c r="C368" s="136"/>
      <c r="D368" s="105"/>
      <c r="E368" s="48" t="s">
        <v>54</v>
      </c>
      <c r="F368" s="17" t="s">
        <v>264</v>
      </c>
      <c r="G368" s="106">
        <v>7</v>
      </c>
      <c r="H368" s="66">
        <v>7</v>
      </c>
      <c r="I368" s="18" t="s">
        <v>32</v>
      </c>
      <c r="J368" s="20"/>
      <c r="K368" s="20"/>
      <c r="L368" s="32"/>
      <c r="M368" s="83"/>
      <c r="N368" s="20"/>
      <c r="O368" s="32"/>
      <c r="P368" s="57"/>
    </row>
    <row r="369" spans="2:16" ht="41.4" x14ac:dyDescent="0.3">
      <c r="B369" s="51"/>
      <c r="C369" s="136"/>
      <c r="D369" s="105"/>
      <c r="E369" s="48" t="s">
        <v>54</v>
      </c>
      <c r="F369" s="17" t="s">
        <v>275</v>
      </c>
      <c r="G369" s="106">
        <v>6</v>
      </c>
      <c r="H369" s="66">
        <v>6</v>
      </c>
      <c r="I369" s="18" t="s">
        <v>32</v>
      </c>
      <c r="J369" s="20"/>
      <c r="K369" s="20"/>
      <c r="L369" s="32"/>
      <c r="M369" s="83"/>
      <c r="N369" s="20"/>
      <c r="O369" s="32"/>
      <c r="P369" s="57"/>
    </row>
    <row r="370" spans="2:16" ht="27.6" x14ac:dyDescent="0.3">
      <c r="B370" s="51"/>
      <c r="C370" s="136"/>
      <c r="D370" s="105"/>
      <c r="E370" s="48" t="s">
        <v>54</v>
      </c>
      <c r="F370" s="17" t="s">
        <v>281</v>
      </c>
      <c r="G370" s="106">
        <v>2</v>
      </c>
      <c r="H370" s="66">
        <v>2</v>
      </c>
      <c r="I370" s="18" t="s">
        <v>32</v>
      </c>
      <c r="J370" s="20"/>
      <c r="K370" s="20"/>
      <c r="L370" s="32"/>
      <c r="M370" s="83"/>
      <c r="N370" s="20"/>
      <c r="O370" s="32"/>
      <c r="P370" s="57"/>
    </row>
    <row r="371" spans="2:16" ht="27.6" x14ac:dyDescent="0.3">
      <c r="B371" s="51"/>
      <c r="C371" s="136"/>
      <c r="D371" s="105"/>
      <c r="E371" s="48" t="s">
        <v>54</v>
      </c>
      <c r="F371" s="17" t="s">
        <v>285</v>
      </c>
      <c r="G371" s="106">
        <v>5</v>
      </c>
      <c r="H371" s="66">
        <v>5</v>
      </c>
      <c r="I371" s="18" t="s">
        <v>32</v>
      </c>
      <c r="J371" s="20"/>
      <c r="K371" s="20"/>
      <c r="L371" s="32"/>
      <c r="M371" s="83"/>
      <c r="N371" s="20"/>
      <c r="O371" s="32"/>
      <c r="P371" s="57"/>
    </row>
    <row r="372" spans="2:16" ht="27.6" x14ac:dyDescent="0.3">
      <c r="B372" s="51"/>
      <c r="C372" s="136"/>
      <c r="D372" s="105"/>
      <c r="E372" s="48" t="s">
        <v>54</v>
      </c>
      <c r="F372" s="17" t="s">
        <v>288</v>
      </c>
      <c r="G372" s="106">
        <v>5</v>
      </c>
      <c r="H372" s="66">
        <v>5</v>
      </c>
      <c r="I372" s="18" t="s">
        <v>32</v>
      </c>
      <c r="J372" s="20"/>
      <c r="K372" s="20"/>
      <c r="L372" s="32"/>
      <c r="M372" s="83"/>
      <c r="N372" s="20"/>
      <c r="O372" s="32"/>
      <c r="P372" s="57"/>
    </row>
    <row r="373" spans="2:16" ht="41.4" x14ac:dyDescent="0.3">
      <c r="B373" s="51"/>
      <c r="C373" s="136"/>
      <c r="D373" s="105"/>
      <c r="E373" s="48" t="s">
        <v>56</v>
      </c>
      <c r="F373" s="17" t="s">
        <v>276</v>
      </c>
      <c r="G373" s="106">
        <v>1</v>
      </c>
      <c r="H373" s="66">
        <v>1</v>
      </c>
      <c r="I373" s="18" t="s">
        <v>32</v>
      </c>
      <c r="J373" s="20"/>
      <c r="K373" s="20"/>
      <c r="L373" s="32"/>
      <c r="M373" s="83"/>
      <c r="N373" s="20"/>
      <c r="O373" s="32"/>
      <c r="P373" s="57"/>
    </row>
    <row r="374" spans="2:16" x14ac:dyDescent="0.3">
      <c r="B374" s="51"/>
      <c r="C374" s="136"/>
      <c r="D374" s="105"/>
      <c r="E374" s="48" t="s">
        <v>73</v>
      </c>
      <c r="F374" s="17" t="s">
        <v>265</v>
      </c>
      <c r="G374" s="106">
        <v>6</v>
      </c>
      <c r="H374" s="66">
        <v>6</v>
      </c>
      <c r="I374" s="18" t="s">
        <v>32</v>
      </c>
      <c r="J374" s="20"/>
      <c r="K374" s="20"/>
      <c r="L374" s="32"/>
      <c r="M374" s="83"/>
      <c r="N374" s="20"/>
      <c r="O374" s="32"/>
      <c r="P374" s="57"/>
    </row>
    <row r="375" spans="2:16" ht="27.6" x14ac:dyDescent="0.3">
      <c r="B375" s="51"/>
      <c r="C375" s="136"/>
      <c r="D375" s="105"/>
      <c r="E375" s="48" t="s">
        <v>73</v>
      </c>
      <c r="F375" s="17" t="s">
        <v>266</v>
      </c>
      <c r="G375" s="106">
        <v>6</v>
      </c>
      <c r="H375" s="66">
        <v>6</v>
      </c>
      <c r="I375" s="18" t="s">
        <v>32</v>
      </c>
      <c r="J375" s="20"/>
      <c r="K375" s="20"/>
      <c r="L375" s="32"/>
      <c r="M375" s="83"/>
      <c r="N375" s="20"/>
      <c r="O375" s="32"/>
      <c r="P375" s="57"/>
    </row>
    <row r="376" spans="2:16" ht="27.6" x14ac:dyDescent="0.3">
      <c r="B376" s="51"/>
      <c r="C376" s="136"/>
      <c r="D376" s="105"/>
      <c r="E376" s="48" t="s">
        <v>59</v>
      </c>
      <c r="F376" s="17" t="s">
        <v>266</v>
      </c>
      <c r="G376" s="106">
        <v>2</v>
      </c>
      <c r="H376" s="66">
        <v>2</v>
      </c>
      <c r="I376" s="18" t="s">
        <v>32</v>
      </c>
      <c r="J376" s="20"/>
      <c r="K376" s="20"/>
      <c r="L376" s="32"/>
      <c r="M376" s="83"/>
      <c r="N376" s="20"/>
      <c r="O376" s="32"/>
      <c r="P376" s="57"/>
    </row>
    <row r="377" spans="2:16" ht="27.6" x14ac:dyDescent="0.3">
      <c r="B377" s="51"/>
      <c r="C377" s="136"/>
      <c r="D377" s="105"/>
      <c r="E377" s="48" t="s">
        <v>59</v>
      </c>
      <c r="F377" s="17" t="s">
        <v>267</v>
      </c>
      <c r="G377" s="106">
        <v>14</v>
      </c>
      <c r="H377" s="66">
        <v>14</v>
      </c>
      <c r="I377" s="18" t="s">
        <v>32</v>
      </c>
      <c r="J377" s="20"/>
      <c r="K377" s="20"/>
      <c r="L377" s="32"/>
      <c r="M377" s="83"/>
      <c r="N377" s="20"/>
      <c r="O377" s="32"/>
      <c r="P377" s="57"/>
    </row>
    <row r="378" spans="2:16" ht="41.4" x14ac:dyDescent="0.3">
      <c r="B378" s="51"/>
      <c r="C378" s="136"/>
      <c r="D378" s="105"/>
      <c r="E378" s="48" t="s">
        <v>59</v>
      </c>
      <c r="F378" s="17" t="s">
        <v>277</v>
      </c>
      <c r="G378" s="106">
        <v>7</v>
      </c>
      <c r="H378" s="66">
        <v>7</v>
      </c>
      <c r="I378" s="18" t="s">
        <v>32</v>
      </c>
      <c r="J378" s="20"/>
      <c r="K378" s="20"/>
      <c r="L378" s="32"/>
      <c r="M378" s="83"/>
      <c r="N378" s="20"/>
      <c r="O378" s="32"/>
      <c r="P378" s="57"/>
    </row>
    <row r="379" spans="2:16" ht="27.6" x14ac:dyDescent="0.3">
      <c r="B379" s="51"/>
      <c r="C379" s="136"/>
      <c r="D379" s="105"/>
      <c r="E379" s="48" t="s">
        <v>59</v>
      </c>
      <c r="F379" s="17" t="s">
        <v>282</v>
      </c>
      <c r="G379" s="106">
        <v>1</v>
      </c>
      <c r="H379" s="66">
        <v>1</v>
      </c>
      <c r="I379" s="18" t="s">
        <v>32</v>
      </c>
      <c r="J379" s="20"/>
      <c r="K379" s="20"/>
      <c r="L379" s="32"/>
      <c r="M379" s="83"/>
      <c r="N379" s="20"/>
      <c r="O379" s="32"/>
      <c r="P379" s="57"/>
    </row>
    <row r="380" spans="2:16" ht="27.6" x14ac:dyDescent="0.3">
      <c r="B380" s="51"/>
      <c r="C380" s="136"/>
      <c r="D380" s="105"/>
      <c r="E380" s="48" t="s">
        <v>46</v>
      </c>
      <c r="F380" s="17" t="s">
        <v>267</v>
      </c>
      <c r="G380" s="106">
        <v>2</v>
      </c>
      <c r="H380" s="66">
        <v>2</v>
      </c>
      <c r="I380" s="18" t="s">
        <v>32</v>
      </c>
      <c r="J380" s="20"/>
      <c r="K380" s="20"/>
      <c r="L380" s="32"/>
      <c r="M380" s="83"/>
      <c r="N380" s="20"/>
      <c r="O380" s="32"/>
      <c r="P380" s="57"/>
    </row>
    <row r="381" spans="2:16" ht="41.4" x14ac:dyDescent="0.3">
      <c r="B381" s="51"/>
      <c r="C381" s="136"/>
      <c r="D381" s="105"/>
      <c r="E381" s="48" t="s">
        <v>46</v>
      </c>
      <c r="F381" s="17" t="s">
        <v>278</v>
      </c>
      <c r="G381" s="106">
        <v>2</v>
      </c>
      <c r="H381" s="66">
        <v>2</v>
      </c>
      <c r="I381" s="18" t="s">
        <v>32</v>
      </c>
      <c r="J381" s="20"/>
      <c r="K381" s="20"/>
      <c r="L381" s="32"/>
      <c r="M381" s="83"/>
      <c r="N381" s="20"/>
      <c r="O381" s="32"/>
      <c r="P381" s="57"/>
    </row>
    <row r="382" spans="2:16" x14ac:dyDescent="0.3">
      <c r="B382" s="51"/>
      <c r="C382" s="136"/>
      <c r="D382" s="105"/>
      <c r="E382" s="48" t="s">
        <v>61</v>
      </c>
      <c r="F382" s="17" t="s">
        <v>264</v>
      </c>
      <c r="G382" s="106">
        <v>14</v>
      </c>
      <c r="H382" s="66">
        <v>14</v>
      </c>
      <c r="I382" s="18" t="s">
        <v>32</v>
      </c>
      <c r="J382" s="20"/>
      <c r="K382" s="20"/>
      <c r="L382" s="32"/>
      <c r="M382" s="83"/>
      <c r="N382" s="20"/>
      <c r="O382" s="32"/>
      <c r="P382" s="57"/>
    </row>
    <row r="383" spans="2:16" ht="27.6" x14ac:dyDescent="0.3">
      <c r="B383" s="51"/>
      <c r="C383" s="136"/>
      <c r="D383" s="105"/>
      <c r="E383" s="48" t="s">
        <v>61</v>
      </c>
      <c r="F383" s="17" t="s">
        <v>283</v>
      </c>
      <c r="G383" s="106">
        <v>8</v>
      </c>
      <c r="H383" s="66">
        <v>8</v>
      </c>
      <c r="I383" s="18" t="s">
        <v>32</v>
      </c>
      <c r="J383" s="20"/>
      <c r="K383" s="20"/>
      <c r="L383" s="32"/>
      <c r="M383" s="83"/>
      <c r="N383" s="20"/>
      <c r="O383" s="32"/>
      <c r="P383" s="57"/>
    </row>
    <row r="384" spans="2:16" x14ac:dyDescent="0.3">
      <c r="B384" s="51"/>
      <c r="C384" s="136"/>
      <c r="D384" s="105"/>
      <c r="E384" s="48" t="s">
        <v>61</v>
      </c>
      <c r="F384" s="17" t="s">
        <v>287</v>
      </c>
      <c r="G384" s="106">
        <v>5</v>
      </c>
      <c r="H384" s="66">
        <v>5</v>
      </c>
      <c r="I384" s="18" t="s">
        <v>32</v>
      </c>
      <c r="J384" s="20"/>
      <c r="K384" s="20"/>
      <c r="L384" s="32"/>
      <c r="M384" s="83"/>
      <c r="N384" s="20"/>
      <c r="O384" s="32"/>
      <c r="P384" s="57"/>
    </row>
    <row r="385" spans="2:16" x14ac:dyDescent="0.3">
      <c r="B385" s="51"/>
      <c r="C385" s="136"/>
      <c r="D385" s="105"/>
      <c r="E385" s="48" t="s">
        <v>62</v>
      </c>
      <c r="F385" s="17" t="s">
        <v>264</v>
      </c>
      <c r="G385" s="106">
        <v>11</v>
      </c>
      <c r="H385" s="66">
        <v>11</v>
      </c>
      <c r="I385" s="18" t="s">
        <v>32</v>
      </c>
      <c r="J385" s="20"/>
      <c r="K385" s="20"/>
      <c r="L385" s="32"/>
      <c r="M385" s="83"/>
      <c r="N385" s="20"/>
      <c r="O385" s="32"/>
      <c r="P385" s="57"/>
    </row>
    <row r="386" spans="2:16" ht="27.6" x14ac:dyDescent="0.3">
      <c r="B386" s="51"/>
      <c r="C386" s="136"/>
      <c r="D386" s="105"/>
      <c r="E386" s="48" t="s">
        <v>62</v>
      </c>
      <c r="F386" s="17" t="s">
        <v>266</v>
      </c>
      <c r="G386" s="106">
        <v>11</v>
      </c>
      <c r="H386" s="66">
        <v>11</v>
      </c>
      <c r="I386" s="18" t="s">
        <v>32</v>
      </c>
      <c r="J386" s="20"/>
      <c r="K386" s="20"/>
      <c r="L386" s="32"/>
      <c r="M386" s="83"/>
      <c r="N386" s="20"/>
      <c r="O386" s="32"/>
      <c r="P386" s="57"/>
    </row>
    <row r="387" spans="2:16" ht="41.4" x14ac:dyDescent="0.3">
      <c r="B387" s="51"/>
      <c r="C387" s="136"/>
      <c r="D387" s="105"/>
      <c r="E387" s="48" t="s">
        <v>62</v>
      </c>
      <c r="F387" s="17" t="s">
        <v>271</v>
      </c>
      <c r="G387" s="106">
        <v>2</v>
      </c>
      <c r="H387" s="66">
        <v>2</v>
      </c>
      <c r="I387" s="18" t="s">
        <v>32</v>
      </c>
      <c r="J387" s="20"/>
      <c r="K387" s="20"/>
      <c r="L387" s="32"/>
      <c r="M387" s="83"/>
      <c r="N387" s="20"/>
      <c r="O387" s="32"/>
      <c r="P387" s="57"/>
    </row>
    <row r="388" spans="2:16" ht="41.4" x14ac:dyDescent="0.3">
      <c r="B388" s="51"/>
      <c r="C388" s="136"/>
      <c r="D388" s="105"/>
      <c r="E388" s="48" t="s">
        <v>62</v>
      </c>
      <c r="F388" s="17" t="s">
        <v>279</v>
      </c>
      <c r="G388" s="106">
        <v>3</v>
      </c>
      <c r="H388" s="66">
        <v>3</v>
      </c>
      <c r="I388" s="18" t="s">
        <v>32</v>
      </c>
      <c r="J388" s="20"/>
      <c r="K388" s="20"/>
      <c r="L388" s="32"/>
      <c r="M388" s="83"/>
      <c r="N388" s="20"/>
      <c r="O388" s="32"/>
      <c r="P388" s="57"/>
    </row>
    <row r="389" spans="2:16" ht="27.6" x14ac:dyDescent="0.3">
      <c r="B389" s="51"/>
      <c r="C389" s="136"/>
      <c r="D389" s="105"/>
      <c r="E389" s="48" t="s">
        <v>62</v>
      </c>
      <c r="F389" s="17" t="s">
        <v>284</v>
      </c>
      <c r="G389" s="106">
        <v>11</v>
      </c>
      <c r="H389" s="66">
        <v>11</v>
      </c>
      <c r="I389" s="18" t="s">
        <v>32</v>
      </c>
      <c r="J389" s="20"/>
      <c r="K389" s="20"/>
      <c r="L389" s="32"/>
      <c r="M389" s="83"/>
      <c r="N389" s="20"/>
      <c r="O389" s="32"/>
      <c r="P389" s="57"/>
    </row>
    <row r="390" spans="2:16" ht="27.6" x14ac:dyDescent="0.3">
      <c r="B390" s="51"/>
      <c r="C390" s="136"/>
      <c r="D390" s="105"/>
      <c r="E390" s="48" t="s">
        <v>62</v>
      </c>
      <c r="F390" s="17" t="s">
        <v>286</v>
      </c>
      <c r="G390" s="106">
        <v>5</v>
      </c>
      <c r="H390" s="66">
        <v>5</v>
      </c>
      <c r="I390" s="18" t="s">
        <v>32</v>
      </c>
      <c r="J390" s="20"/>
      <c r="K390" s="20"/>
      <c r="L390" s="32"/>
      <c r="M390" s="83"/>
      <c r="N390" s="20"/>
      <c r="O390" s="32"/>
      <c r="P390" s="57"/>
    </row>
    <row r="391" spans="2:16" x14ac:dyDescent="0.3">
      <c r="B391" s="51"/>
      <c r="C391" s="136"/>
      <c r="D391" s="105"/>
      <c r="E391" s="48" t="s">
        <v>62</v>
      </c>
      <c r="F391" s="17" t="s">
        <v>287</v>
      </c>
      <c r="G391" s="106">
        <v>3</v>
      </c>
      <c r="H391" s="66">
        <v>3</v>
      </c>
      <c r="I391" s="18" t="s">
        <v>32</v>
      </c>
      <c r="J391" s="20"/>
      <c r="K391" s="20"/>
      <c r="L391" s="32"/>
      <c r="M391" s="83"/>
      <c r="N391" s="20"/>
      <c r="O391" s="32"/>
      <c r="P391" s="57"/>
    </row>
    <row r="392" spans="2:16" ht="41.4" x14ac:dyDescent="0.3">
      <c r="B392" s="51"/>
      <c r="C392" s="136"/>
      <c r="D392" s="105"/>
      <c r="E392" s="48" t="s">
        <v>158</v>
      </c>
      <c r="F392" s="17" t="s">
        <v>272</v>
      </c>
      <c r="G392" s="106">
        <v>16</v>
      </c>
      <c r="H392" s="66">
        <v>16</v>
      </c>
      <c r="I392" s="18" t="s">
        <v>32</v>
      </c>
      <c r="J392" s="20"/>
      <c r="K392" s="20"/>
      <c r="L392" s="32"/>
      <c r="M392" s="83"/>
      <c r="N392" s="20"/>
      <c r="O392" s="32"/>
      <c r="P392" s="57"/>
    </row>
    <row r="393" spans="2:16" x14ac:dyDescent="0.3">
      <c r="B393" s="51"/>
      <c r="C393" s="136"/>
      <c r="D393" s="105"/>
      <c r="E393" s="48" t="s">
        <v>67</v>
      </c>
      <c r="F393" s="17" t="s">
        <v>264</v>
      </c>
      <c r="G393" s="106">
        <v>18</v>
      </c>
      <c r="H393" s="66">
        <v>18</v>
      </c>
      <c r="I393" s="18" t="s">
        <v>32</v>
      </c>
      <c r="J393" s="20"/>
      <c r="K393" s="20"/>
      <c r="L393" s="32"/>
      <c r="M393" s="83"/>
      <c r="N393" s="20"/>
      <c r="O393" s="32"/>
      <c r="P393" s="57"/>
    </row>
    <row r="394" spans="2:16" ht="27.6" x14ac:dyDescent="0.3">
      <c r="B394" s="51"/>
      <c r="C394" s="136"/>
      <c r="D394" s="105"/>
      <c r="E394" s="48" t="s">
        <v>67</v>
      </c>
      <c r="F394" s="17" t="s">
        <v>266</v>
      </c>
      <c r="G394" s="106">
        <v>11</v>
      </c>
      <c r="H394" s="66">
        <v>11</v>
      </c>
      <c r="I394" s="18" t="s">
        <v>32</v>
      </c>
      <c r="J394" s="20"/>
      <c r="K394" s="20"/>
      <c r="L394" s="32"/>
      <c r="M394" s="83"/>
      <c r="N394" s="20"/>
      <c r="O394" s="32"/>
      <c r="P394" s="57"/>
    </row>
    <row r="395" spans="2:16" ht="41.4" x14ac:dyDescent="0.3">
      <c r="B395" s="51"/>
      <c r="C395" s="136"/>
      <c r="D395" s="105"/>
      <c r="E395" s="48" t="s">
        <v>67</v>
      </c>
      <c r="F395" s="17" t="s">
        <v>273</v>
      </c>
      <c r="G395" s="106">
        <v>2</v>
      </c>
      <c r="H395" s="66">
        <v>2</v>
      </c>
      <c r="I395" s="18" t="s">
        <v>32</v>
      </c>
      <c r="J395" s="20"/>
      <c r="K395" s="20"/>
      <c r="L395" s="32"/>
      <c r="M395" s="83"/>
      <c r="N395" s="20"/>
      <c r="O395" s="32"/>
      <c r="P395" s="57"/>
    </row>
    <row r="396" spans="2:16" ht="41.4" x14ac:dyDescent="0.3">
      <c r="B396" s="51"/>
      <c r="C396" s="136"/>
      <c r="D396" s="105"/>
      <c r="E396" s="48" t="s">
        <v>67</v>
      </c>
      <c r="F396" s="17" t="s">
        <v>280</v>
      </c>
      <c r="G396" s="106">
        <v>8</v>
      </c>
      <c r="H396" s="66">
        <v>8</v>
      </c>
      <c r="I396" s="18" t="s">
        <v>32</v>
      </c>
      <c r="J396" s="20"/>
      <c r="K396" s="20"/>
      <c r="L396" s="32"/>
      <c r="M396" s="83"/>
      <c r="N396" s="20"/>
      <c r="O396" s="32"/>
      <c r="P396" s="57"/>
    </row>
    <row r="397" spans="2:16" ht="27.6" x14ac:dyDescent="0.3">
      <c r="B397" s="51"/>
      <c r="C397" s="136"/>
      <c r="D397" s="105"/>
      <c r="E397" s="48" t="s">
        <v>67</v>
      </c>
      <c r="F397" s="17" t="s">
        <v>284</v>
      </c>
      <c r="G397" s="106">
        <v>2</v>
      </c>
      <c r="H397" s="66">
        <v>2</v>
      </c>
      <c r="I397" s="18" t="s">
        <v>32</v>
      </c>
      <c r="J397" s="20"/>
      <c r="K397" s="20"/>
      <c r="L397" s="32"/>
      <c r="M397" s="83"/>
      <c r="N397" s="20"/>
      <c r="O397" s="32"/>
      <c r="P397" s="57"/>
    </row>
    <row r="398" spans="2:16" ht="27.6" x14ac:dyDescent="0.3">
      <c r="B398" s="51"/>
      <c r="C398" s="136"/>
      <c r="D398" s="105"/>
      <c r="E398" s="48" t="s">
        <v>67</v>
      </c>
      <c r="F398" s="17" t="s">
        <v>286</v>
      </c>
      <c r="G398" s="106">
        <v>4</v>
      </c>
      <c r="H398" s="66">
        <v>4</v>
      </c>
      <c r="I398" s="18" t="s">
        <v>32</v>
      </c>
      <c r="J398" s="20"/>
      <c r="K398" s="20"/>
      <c r="L398" s="32"/>
      <c r="M398" s="83"/>
      <c r="N398" s="20"/>
      <c r="O398" s="32"/>
      <c r="P398" s="57"/>
    </row>
    <row r="399" spans="2:16" x14ac:dyDescent="0.3">
      <c r="B399" s="51"/>
      <c r="C399" s="136"/>
      <c r="D399" s="105"/>
      <c r="E399" s="48" t="s">
        <v>67</v>
      </c>
      <c r="F399" s="17" t="s">
        <v>287</v>
      </c>
      <c r="G399" s="106">
        <v>9</v>
      </c>
      <c r="H399" s="66">
        <v>9</v>
      </c>
      <c r="I399" s="18" t="s">
        <v>32</v>
      </c>
      <c r="J399" s="20"/>
      <c r="K399" s="20"/>
      <c r="L399" s="32"/>
      <c r="M399" s="83"/>
      <c r="N399" s="20"/>
      <c r="O399" s="32"/>
      <c r="P399" s="57"/>
    </row>
    <row r="400" spans="2:16" ht="27.6" x14ac:dyDescent="0.3">
      <c r="B400" s="51"/>
      <c r="C400" s="136"/>
      <c r="D400" s="105"/>
      <c r="E400" s="48" t="s">
        <v>67</v>
      </c>
      <c r="F400" s="17" t="s">
        <v>288</v>
      </c>
      <c r="G400" s="106">
        <v>5</v>
      </c>
      <c r="H400" s="66">
        <v>5</v>
      </c>
      <c r="I400" s="18" t="s">
        <v>32</v>
      </c>
      <c r="J400" s="20"/>
      <c r="K400" s="20"/>
      <c r="L400" s="32"/>
      <c r="M400" s="83"/>
      <c r="N400" s="20"/>
      <c r="O400" s="32"/>
      <c r="P400" s="57"/>
    </row>
    <row r="401" spans="2:16" x14ac:dyDescent="0.3">
      <c r="B401" s="51"/>
      <c r="C401" s="136"/>
      <c r="D401" s="105"/>
      <c r="E401" s="48" t="s">
        <v>289</v>
      </c>
      <c r="F401" s="17" t="s">
        <v>296</v>
      </c>
      <c r="G401" s="106">
        <v>1</v>
      </c>
      <c r="H401" s="66">
        <v>1</v>
      </c>
      <c r="I401" s="18" t="s">
        <v>32</v>
      </c>
      <c r="J401" s="20"/>
      <c r="K401" s="20"/>
      <c r="L401" s="32"/>
      <c r="M401" s="83"/>
      <c r="N401" s="20"/>
      <c r="O401" s="32"/>
      <c r="P401" s="57"/>
    </row>
    <row r="402" spans="2:16" x14ac:dyDescent="0.3">
      <c r="B402" s="51"/>
      <c r="C402" s="136"/>
      <c r="D402" s="105"/>
      <c r="E402" s="48" t="s">
        <v>290</v>
      </c>
      <c r="F402" s="17" t="s">
        <v>296</v>
      </c>
      <c r="G402" s="106">
        <v>1</v>
      </c>
      <c r="H402" s="66">
        <v>1</v>
      </c>
      <c r="I402" s="18" t="s">
        <v>32</v>
      </c>
      <c r="J402" s="20"/>
      <c r="K402" s="20"/>
      <c r="L402" s="32"/>
      <c r="M402" s="83"/>
      <c r="N402" s="20"/>
      <c r="O402" s="32"/>
      <c r="P402" s="57"/>
    </row>
    <row r="403" spans="2:16" x14ac:dyDescent="0.3">
      <c r="B403" s="51"/>
      <c r="C403" s="136"/>
      <c r="D403" s="105"/>
      <c r="E403" s="48" t="s">
        <v>47</v>
      </c>
      <c r="F403" s="17" t="s">
        <v>262</v>
      </c>
      <c r="G403" s="106">
        <v>18</v>
      </c>
      <c r="H403" s="66">
        <v>18</v>
      </c>
      <c r="I403" s="18" t="s">
        <v>32</v>
      </c>
      <c r="J403" s="20"/>
      <c r="K403" s="20"/>
      <c r="L403" s="32"/>
      <c r="M403" s="83"/>
      <c r="N403" s="20"/>
      <c r="O403" s="32"/>
      <c r="P403" s="57"/>
    </row>
    <row r="404" spans="2:16" x14ac:dyDescent="0.3">
      <c r="B404" s="51"/>
      <c r="C404" s="136"/>
      <c r="D404" s="105"/>
      <c r="E404" s="48" t="s">
        <v>47</v>
      </c>
      <c r="F404" s="17" t="s">
        <v>261</v>
      </c>
      <c r="G404" s="106">
        <v>3</v>
      </c>
      <c r="H404" s="66">
        <v>3</v>
      </c>
      <c r="I404" s="18" t="s">
        <v>32</v>
      </c>
      <c r="J404" s="20"/>
      <c r="K404" s="20"/>
      <c r="L404" s="32"/>
      <c r="M404" s="83"/>
      <c r="N404" s="20"/>
      <c r="O404" s="32"/>
      <c r="P404" s="57"/>
    </row>
    <row r="405" spans="2:16" x14ac:dyDescent="0.3">
      <c r="B405" s="51"/>
      <c r="C405" s="136"/>
      <c r="D405" s="105"/>
      <c r="E405" s="48" t="s">
        <v>47</v>
      </c>
      <c r="F405" s="17" t="s">
        <v>296</v>
      </c>
      <c r="G405" s="106">
        <v>122</v>
      </c>
      <c r="H405" s="66">
        <v>122</v>
      </c>
      <c r="I405" s="18" t="s">
        <v>32</v>
      </c>
      <c r="J405" s="20"/>
      <c r="K405" s="20"/>
      <c r="L405" s="32"/>
      <c r="M405" s="83"/>
      <c r="N405" s="20"/>
      <c r="O405" s="32"/>
      <c r="P405" s="57"/>
    </row>
    <row r="406" spans="2:16" x14ac:dyDescent="0.3">
      <c r="B406" s="51"/>
      <c r="C406" s="136"/>
      <c r="D406" s="105"/>
      <c r="E406" s="48" t="s">
        <v>38</v>
      </c>
      <c r="F406" s="17" t="s">
        <v>262</v>
      </c>
      <c r="G406" s="106">
        <v>2</v>
      </c>
      <c r="H406" s="66">
        <v>2</v>
      </c>
      <c r="I406" s="18" t="s">
        <v>32</v>
      </c>
      <c r="J406" s="20"/>
      <c r="K406" s="20"/>
      <c r="L406" s="32"/>
      <c r="M406" s="83"/>
      <c r="N406" s="20"/>
      <c r="O406" s="32"/>
      <c r="P406" s="57"/>
    </row>
    <row r="407" spans="2:16" x14ac:dyDescent="0.3">
      <c r="B407" s="51"/>
      <c r="C407" s="136"/>
      <c r="D407" s="105"/>
      <c r="E407" s="48" t="s">
        <v>38</v>
      </c>
      <c r="F407" s="17" t="s">
        <v>296</v>
      </c>
      <c r="G407" s="106">
        <v>36</v>
      </c>
      <c r="H407" s="66">
        <v>36</v>
      </c>
      <c r="I407" s="18" t="s">
        <v>32</v>
      </c>
      <c r="J407" s="20"/>
      <c r="K407" s="20"/>
      <c r="L407" s="32"/>
      <c r="M407" s="83"/>
      <c r="N407" s="20"/>
      <c r="O407" s="32"/>
      <c r="P407" s="57"/>
    </row>
    <row r="408" spans="2:16" x14ac:dyDescent="0.3">
      <c r="B408" s="51"/>
      <c r="C408" s="136"/>
      <c r="D408" s="105"/>
      <c r="E408" s="48" t="s">
        <v>291</v>
      </c>
      <c r="F408" s="17" t="s">
        <v>296</v>
      </c>
      <c r="G408" s="106">
        <v>1</v>
      </c>
      <c r="H408" s="66">
        <v>1</v>
      </c>
      <c r="I408" s="18" t="s">
        <v>32</v>
      </c>
      <c r="J408" s="20"/>
      <c r="K408" s="20"/>
      <c r="L408" s="32"/>
      <c r="M408" s="83"/>
      <c r="N408" s="20"/>
      <c r="O408" s="32"/>
      <c r="P408" s="57"/>
    </row>
    <row r="409" spans="2:16" x14ac:dyDescent="0.3">
      <c r="B409" s="51"/>
      <c r="C409" s="136"/>
      <c r="D409" s="105"/>
      <c r="E409" s="48" t="s">
        <v>53</v>
      </c>
      <c r="F409" s="17" t="s">
        <v>262</v>
      </c>
      <c r="G409" s="106">
        <v>3</v>
      </c>
      <c r="H409" s="66">
        <v>3</v>
      </c>
      <c r="I409" s="18" t="s">
        <v>32</v>
      </c>
      <c r="J409" s="20"/>
      <c r="K409" s="20"/>
      <c r="L409" s="32"/>
      <c r="M409" s="83"/>
      <c r="N409" s="20"/>
      <c r="O409" s="32"/>
      <c r="P409" s="57"/>
    </row>
    <row r="410" spans="2:16" x14ac:dyDescent="0.3">
      <c r="B410" s="51"/>
      <c r="C410" s="136"/>
      <c r="D410" s="105"/>
      <c r="E410" s="48" t="s">
        <v>53</v>
      </c>
      <c r="F410" s="17" t="s">
        <v>296</v>
      </c>
      <c r="G410" s="106">
        <v>62</v>
      </c>
      <c r="H410" s="66">
        <v>62</v>
      </c>
      <c r="I410" s="18" t="s">
        <v>32</v>
      </c>
      <c r="J410" s="20"/>
      <c r="K410" s="20"/>
      <c r="L410" s="32"/>
      <c r="M410" s="83"/>
      <c r="N410" s="20"/>
      <c r="O410" s="32"/>
      <c r="P410" s="57"/>
    </row>
    <row r="411" spans="2:16" x14ac:dyDescent="0.3">
      <c r="B411" s="51"/>
      <c r="C411" s="136"/>
      <c r="D411" s="105"/>
      <c r="E411" s="48" t="s">
        <v>292</v>
      </c>
      <c r="F411" s="17" t="s">
        <v>296</v>
      </c>
      <c r="G411" s="106">
        <v>2</v>
      </c>
      <c r="H411" s="66">
        <v>2</v>
      </c>
      <c r="I411" s="18" t="s">
        <v>32</v>
      </c>
      <c r="J411" s="20"/>
      <c r="K411" s="20"/>
      <c r="L411" s="32"/>
      <c r="M411" s="83"/>
      <c r="N411" s="20"/>
      <c r="O411" s="32"/>
      <c r="P411" s="57"/>
    </row>
    <row r="412" spans="2:16" x14ac:dyDescent="0.3">
      <c r="B412" s="51"/>
      <c r="C412" s="136"/>
      <c r="D412" s="105"/>
      <c r="E412" s="48" t="s">
        <v>52</v>
      </c>
      <c r="F412" s="17" t="s">
        <v>262</v>
      </c>
      <c r="G412" s="106">
        <v>12</v>
      </c>
      <c r="H412" s="66">
        <v>12</v>
      </c>
      <c r="I412" s="18" t="s">
        <v>32</v>
      </c>
      <c r="J412" s="20"/>
      <c r="K412" s="20"/>
      <c r="L412" s="32"/>
      <c r="M412" s="83"/>
      <c r="N412" s="20"/>
      <c r="O412" s="32"/>
      <c r="P412" s="57"/>
    </row>
    <row r="413" spans="2:16" x14ac:dyDescent="0.3">
      <c r="B413" s="51"/>
      <c r="C413" s="136"/>
      <c r="D413" s="105"/>
      <c r="E413" s="48" t="s">
        <v>52</v>
      </c>
      <c r="F413" s="17" t="s">
        <v>296</v>
      </c>
      <c r="G413" s="106">
        <v>12</v>
      </c>
      <c r="H413" s="66">
        <v>12</v>
      </c>
      <c r="I413" s="18" t="s">
        <v>32</v>
      </c>
      <c r="J413" s="20"/>
      <c r="K413" s="20"/>
      <c r="L413" s="32"/>
      <c r="M413" s="83"/>
      <c r="N413" s="20"/>
      <c r="O413" s="32"/>
      <c r="P413" s="57"/>
    </row>
    <row r="414" spans="2:16" x14ac:dyDescent="0.3">
      <c r="B414" s="51"/>
      <c r="C414" s="136"/>
      <c r="D414" s="105"/>
      <c r="E414" s="48" t="s">
        <v>71</v>
      </c>
      <c r="F414" s="17" t="s">
        <v>262</v>
      </c>
      <c r="G414" s="106">
        <v>28</v>
      </c>
      <c r="H414" s="66">
        <v>28</v>
      </c>
      <c r="I414" s="18" t="s">
        <v>32</v>
      </c>
      <c r="J414" s="20"/>
      <c r="K414" s="20"/>
      <c r="L414" s="32"/>
      <c r="M414" s="83"/>
      <c r="N414" s="20"/>
      <c r="O414" s="32"/>
      <c r="P414" s="57"/>
    </row>
    <row r="415" spans="2:16" x14ac:dyDescent="0.3">
      <c r="B415" s="51"/>
      <c r="C415" s="136"/>
      <c r="D415" s="105"/>
      <c r="E415" s="48" t="s">
        <v>72</v>
      </c>
      <c r="F415" s="17" t="s">
        <v>262</v>
      </c>
      <c r="G415" s="106">
        <v>8</v>
      </c>
      <c r="H415" s="66">
        <v>8</v>
      </c>
      <c r="I415" s="18" t="s">
        <v>32</v>
      </c>
      <c r="J415" s="20"/>
      <c r="K415" s="20"/>
      <c r="L415" s="32"/>
      <c r="M415" s="83"/>
      <c r="N415" s="20"/>
      <c r="O415" s="32"/>
      <c r="P415" s="57"/>
    </row>
    <row r="416" spans="2:16" x14ac:dyDescent="0.3">
      <c r="B416" s="51"/>
      <c r="C416" s="136"/>
      <c r="D416" s="105"/>
      <c r="E416" s="48" t="s">
        <v>72</v>
      </c>
      <c r="F416" s="17" t="s">
        <v>293</v>
      </c>
      <c r="G416" s="106">
        <v>2</v>
      </c>
      <c r="H416" s="66">
        <v>2</v>
      </c>
      <c r="I416" s="18" t="s">
        <v>32</v>
      </c>
      <c r="J416" s="20"/>
      <c r="K416" s="20"/>
      <c r="L416" s="32"/>
      <c r="M416" s="83"/>
      <c r="N416" s="20"/>
      <c r="O416" s="32"/>
      <c r="P416" s="57"/>
    </row>
    <row r="417" spans="2:16" x14ac:dyDescent="0.3">
      <c r="B417" s="51"/>
      <c r="C417" s="136"/>
      <c r="D417" s="105"/>
      <c r="E417" s="48" t="s">
        <v>260</v>
      </c>
      <c r="F417" s="17" t="s">
        <v>296</v>
      </c>
      <c r="G417" s="106">
        <v>4</v>
      </c>
      <c r="H417" s="66">
        <v>4</v>
      </c>
      <c r="I417" s="18" t="s">
        <v>32</v>
      </c>
      <c r="J417" s="20"/>
      <c r="K417" s="20"/>
      <c r="L417" s="32"/>
      <c r="M417" s="83"/>
      <c r="N417" s="20"/>
      <c r="O417" s="32"/>
      <c r="P417" s="57"/>
    </row>
    <row r="418" spans="2:16" x14ac:dyDescent="0.3">
      <c r="B418" s="51"/>
      <c r="C418" s="136"/>
      <c r="D418" s="105"/>
      <c r="E418" s="48" t="s">
        <v>54</v>
      </c>
      <c r="F418" s="17" t="s">
        <v>262</v>
      </c>
      <c r="G418" s="106">
        <v>16</v>
      </c>
      <c r="H418" s="66">
        <v>16</v>
      </c>
      <c r="I418" s="18" t="s">
        <v>32</v>
      </c>
      <c r="J418" s="20"/>
      <c r="K418" s="20"/>
      <c r="L418" s="32"/>
      <c r="M418" s="83"/>
      <c r="N418" s="20"/>
      <c r="O418" s="32"/>
      <c r="P418" s="57"/>
    </row>
    <row r="419" spans="2:16" x14ac:dyDescent="0.3">
      <c r="B419" s="51"/>
      <c r="C419" s="136"/>
      <c r="D419" s="105"/>
      <c r="E419" s="48" t="s">
        <v>54</v>
      </c>
      <c r="F419" s="17" t="s">
        <v>261</v>
      </c>
      <c r="G419" s="106">
        <v>4</v>
      </c>
      <c r="H419" s="66">
        <v>4</v>
      </c>
      <c r="I419" s="18" t="s">
        <v>32</v>
      </c>
      <c r="J419" s="20"/>
      <c r="K419" s="20"/>
      <c r="L419" s="32"/>
      <c r="M419" s="83"/>
      <c r="N419" s="20"/>
      <c r="O419" s="32"/>
      <c r="P419" s="57"/>
    </row>
    <row r="420" spans="2:16" x14ac:dyDescent="0.3">
      <c r="B420" s="51"/>
      <c r="C420" s="136"/>
      <c r="D420" s="105"/>
      <c r="E420" s="48" t="s">
        <v>54</v>
      </c>
      <c r="F420" s="17" t="s">
        <v>296</v>
      </c>
      <c r="G420" s="106">
        <v>64</v>
      </c>
      <c r="H420" s="66">
        <v>64</v>
      </c>
      <c r="I420" s="18" t="s">
        <v>32</v>
      </c>
      <c r="J420" s="20"/>
      <c r="K420" s="20"/>
      <c r="L420" s="32"/>
      <c r="M420" s="83"/>
      <c r="N420" s="20"/>
      <c r="O420" s="32"/>
      <c r="P420" s="57"/>
    </row>
    <row r="421" spans="2:16" x14ac:dyDescent="0.3">
      <c r="B421" s="51"/>
      <c r="C421" s="136"/>
      <c r="D421" s="105"/>
      <c r="E421" s="48" t="s">
        <v>56</v>
      </c>
      <c r="F421" s="17" t="s">
        <v>262</v>
      </c>
      <c r="G421" s="106">
        <v>5</v>
      </c>
      <c r="H421" s="66">
        <v>5</v>
      </c>
      <c r="I421" s="18" t="s">
        <v>32</v>
      </c>
      <c r="J421" s="20"/>
      <c r="K421" s="20"/>
      <c r="L421" s="32"/>
      <c r="M421" s="83"/>
      <c r="N421" s="20"/>
      <c r="O421" s="32"/>
      <c r="P421" s="57"/>
    </row>
    <row r="422" spans="2:16" x14ac:dyDescent="0.3">
      <c r="B422" s="51"/>
      <c r="C422" s="136"/>
      <c r="D422" s="105"/>
      <c r="E422" s="48" t="s">
        <v>56</v>
      </c>
      <c r="F422" s="17" t="s">
        <v>296</v>
      </c>
      <c r="G422" s="106">
        <v>2</v>
      </c>
      <c r="H422" s="66">
        <v>2</v>
      </c>
      <c r="I422" s="18" t="s">
        <v>32</v>
      </c>
      <c r="J422" s="20"/>
      <c r="K422" s="20"/>
      <c r="L422" s="32"/>
      <c r="M422" s="83"/>
      <c r="N422" s="20"/>
      <c r="O422" s="32"/>
      <c r="P422" s="57"/>
    </row>
    <row r="423" spans="2:16" x14ac:dyDescent="0.3">
      <c r="B423" s="51"/>
      <c r="C423" s="136"/>
      <c r="D423" s="105"/>
      <c r="E423" s="48" t="s">
        <v>73</v>
      </c>
      <c r="F423" s="17" t="s">
        <v>262</v>
      </c>
      <c r="G423" s="106">
        <v>39</v>
      </c>
      <c r="H423" s="66">
        <v>39</v>
      </c>
      <c r="I423" s="18" t="s">
        <v>32</v>
      </c>
      <c r="J423" s="20"/>
      <c r="K423" s="20"/>
      <c r="L423" s="32"/>
      <c r="M423" s="83"/>
      <c r="N423" s="20"/>
      <c r="O423" s="32"/>
      <c r="P423" s="57"/>
    </row>
    <row r="424" spans="2:16" x14ac:dyDescent="0.3">
      <c r="B424" s="51"/>
      <c r="C424" s="136"/>
      <c r="D424" s="105"/>
      <c r="E424" s="48" t="s">
        <v>59</v>
      </c>
      <c r="F424" s="17" t="s">
        <v>262</v>
      </c>
      <c r="G424" s="106">
        <v>73</v>
      </c>
      <c r="H424" s="66">
        <v>73</v>
      </c>
      <c r="I424" s="18" t="s">
        <v>32</v>
      </c>
      <c r="J424" s="20"/>
      <c r="K424" s="20"/>
      <c r="L424" s="32"/>
      <c r="M424" s="83"/>
      <c r="N424" s="20"/>
      <c r="O424" s="32"/>
      <c r="P424" s="57"/>
    </row>
    <row r="425" spans="2:16" x14ac:dyDescent="0.3">
      <c r="B425" s="51"/>
      <c r="C425" s="136"/>
      <c r="D425" s="105"/>
      <c r="E425" s="48" t="s">
        <v>59</v>
      </c>
      <c r="F425" s="17" t="s">
        <v>296</v>
      </c>
      <c r="G425" s="106">
        <v>8</v>
      </c>
      <c r="H425" s="66">
        <v>8</v>
      </c>
      <c r="I425" s="18" t="s">
        <v>32</v>
      </c>
      <c r="J425" s="20"/>
      <c r="K425" s="20"/>
      <c r="L425" s="32"/>
      <c r="M425" s="83"/>
      <c r="N425" s="20"/>
      <c r="O425" s="32"/>
      <c r="P425" s="57"/>
    </row>
    <row r="426" spans="2:16" x14ac:dyDescent="0.3">
      <c r="B426" s="51"/>
      <c r="C426" s="136"/>
      <c r="D426" s="105"/>
      <c r="E426" s="48" t="s">
        <v>59</v>
      </c>
      <c r="F426" s="17" t="s">
        <v>293</v>
      </c>
      <c r="G426" s="106">
        <v>2</v>
      </c>
      <c r="H426" s="66">
        <v>2</v>
      </c>
      <c r="I426" s="18" t="s">
        <v>32</v>
      </c>
      <c r="J426" s="20"/>
      <c r="K426" s="20"/>
      <c r="L426" s="32"/>
      <c r="M426" s="83"/>
      <c r="N426" s="20"/>
      <c r="O426" s="32"/>
      <c r="P426" s="57"/>
    </row>
    <row r="427" spans="2:16" x14ac:dyDescent="0.3">
      <c r="B427" s="51"/>
      <c r="C427" s="136"/>
      <c r="D427" s="105"/>
      <c r="E427" s="48" t="s">
        <v>46</v>
      </c>
      <c r="F427" s="17" t="s">
        <v>262</v>
      </c>
      <c r="G427" s="106">
        <v>7</v>
      </c>
      <c r="H427" s="66">
        <v>7</v>
      </c>
      <c r="I427" s="18" t="s">
        <v>32</v>
      </c>
      <c r="J427" s="20"/>
      <c r="K427" s="20"/>
      <c r="L427" s="32"/>
      <c r="M427" s="83"/>
      <c r="N427" s="20"/>
      <c r="O427" s="32"/>
      <c r="P427" s="57"/>
    </row>
    <row r="428" spans="2:16" x14ac:dyDescent="0.3">
      <c r="B428" s="51"/>
      <c r="C428" s="136"/>
      <c r="D428" s="105"/>
      <c r="E428" s="48" t="s">
        <v>46</v>
      </c>
      <c r="F428" s="17" t="s">
        <v>261</v>
      </c>
      <c r="G428" s="106">
        <v>14</v>
      </c>
      <c r="H428" s="66">
        <v>14</v>
      </c>
      <c r="I428" s="18" t="s">
        <v>32</v>
      </c>
      <c r="J428" s="20"/>
      <c r="K428" s="20"/>
      <c r="L428" s="32"/>
      <c r="M428" s="83"/>
      <c r="N428" s="20"/>
      <c r="O428" s="32"/>
      <c r="P428" s="57"/>
    </row>
    <row r="429" spans="2:16" x14ac:dyDescent="0.3">
      <c r="B429" s="51"/>
      <c r="C429" s="136"/>
      <c r="D429" s="105"/>
      <c r="E429" s="48" t="s">
        <v>46</v>
      </c>
      <c r="F429" s="17" t="s">
        <v>296</v>
      </c>
      <c r="G429" s="106">
        <v>10</v>
      </c>
      <c r="H429" s="66">
        <v>10</v>
      </c>
      <c r="I429" s="18" t="s">
        <v>32</v>
      </c>
      <c r="J429" s="20"/>
      <c r="K429" s="20"/>
      <c r="L429" s="32"/>
      <c r="M429" s="83"/>
      <c r="N429" s="20"/>
      <c r="O429" s="32"/>
      <c r="P429" s="57"/>
    </row>
    <row r="430" spans="2:16" x14ac:dyDescent="0.3">
      <c r="B430" s="51"/>
      <c r="C430" s="136"/>
      <c r="D430" s="105"/>
      <c r="E430" s="48" t="s">
        <v>61</v>
      </c>
      <c r="F430" s="17" t="s">
        <v>262</v>
      </c>
      <c r="G430" s="106">
        <v>88</v>
      </c>
      <c r="H430" s="66">
        <v>88</v>
      </c>
      <c r="I430" s="18" t="s">
        <v>32</v>
      </c>
      <c r="J430" s="20"/>
      <c r="K430" s="20"/>
      <c r="L430" s="32"/>
      <c r="M430" s="83"/>
      <c r="N430" s="20"/>
      <c r="O430" s="32"/>
      <c r="P430" s="57"/>
    </row>
    <row r="431" spans="2:16" x14ac:dyDescent="0.3">
      <c r="B431" s="51"/>
      <c r="C431" s="136"/>
      <c r="D431" s="105"/>
      <c r="E431" s="48" t="s">
        <v>61</v>
      </c>
      <c r="F431" s="17" t="s">
        <v>293</v>
      </c>
      <c r="G431" s="106">
        <v>2</v>
      </c>
      <c r="H431" s="66">
        <v>2</v>
      </c>
      <c r="I431" s="18" t="s">
        <v>32</v>
      </c>
      <c r="J431" s="20"/>
      <c r="K431" s="20"/>
      <c r="L431" s="32"/>
      <c r="M431" s="83"/>
      <c r="N431" s="20"/>
      <c r="O431" s="32"/>
      <c r="P431" s="57"/>
    </row>
    <row r="432" spans="2:16" x14ac:dyDescent="0.3">
      <c r="B432" s="51"/>
      <c r="C432" s="136"/>
      <c r="D432" s="105"/>
      <c r="E432" s="48" t="s">
        <v>62</v>
      </c>
      <c r="F432" s="17" t="s">
        <v>262</v>
      </c>
      <c r="G432" s="106">
        <v>108</v>
      </c>
      <c r="H432" s="66">
        <v>108</v>
      </c>
      <c r="I432" s="18" t="s">
        <v>32</v>
      </c>
      <c r="J432" s="20"/>
      <c r="K432" s="20"/>
      <c r="L432" s="32"/>
      <c r="M432" s="83"/>
      <c r="N432" s="20"/>
      <c r="O432" s="32"/>
      <c r="P432" s="57"/>
    </row>
    <row r="433" spans="2:16" x14ac:dyDescent="0.3">
      <c r="B433" s="51"/>
      <c r="C433" s="136"/>
      <c r="D433" s="105"/>
      <c r="E433" s="48" t="s">
        <v>67</v>
      </c>
      <c r="F433" s="17" t="s">
        <v>262</v>
      </c>
      <c r="G433" s="106">
        <v>152</v>
      </c>
      <c r="H433" s="66">
        <v>152</v>
      </c>
      <c r="I433" s="18" t="s">
        <v>32</v>
      </c>
      <c r="J433" s="20"/>
      <c r="K433" s="20"/>
      <c r="L433" s="32"/>
      <c r="M433" s="83"/>
      <c r="N433" s="20"/>
      <c r="O433" s="32"/>
      <c r="P433" s="57"/>
    </row>
    <row r="434" spans="2:16" x14ac:dyDescent="0.3">
      <c r="B434" s="51"/>
      <c r="C434" s="136"/>
      <c r="D434" s="105"/>
      <c r="E434" s="48" t="s">
        <v>67</v>
      </c>
      <c r="F434" s="17" t="s">
        <v>263</v>
      </c>
      <c r="G434" s="106">
        <v>1</v>
      </c>
      <c r="H434" s="66">
        <v>1</v>
      </c>
      <c r="I434" s="18" t="s">
        <v>32</v>
      </c>
      <c r="J434" s="20"/>
      <c r="K434" s="20"/>
      <c r="L434" s="32"/>
      <c r="M434" s="83"/>
      <c r="N434" s="20"/>
      <c r="O434" s="32"/>
      <c r="P434" s="57"/>
    </row>
    <row r="435" spans="2:16" x14ac:dyDescent="0.3">
      <c r="B435" s="51"/>
      <c r="C435" s="136"/>
      <c r="D435" s="105"/>
      <c r="E435" s="48" t="s">
        <v>294</v>
      </c>
      <c r="F435" s="17" t="s">
        <v>295</v>
      </c>
      <c r="G435" s="106">
        <v>6</v>
      </c>
      <c r="H435" s="66">
        <f>4+2</f>
        <v>6</v>
      </c>
      <c r="I435" s="18" t="s">
        <v>32</v>
      </c>
      <c r="J435" s="20"/>
      <c r="K435" s="20"/>
      <c r="L435" s="32"/>
      <c r="M435" s="83"/>
      <c r="N435" s="20"/>
      <c r="O435" s="32"/>
      <c r="P435" s="57"/>
    </row>
    <row r="436" spans="2:16" x14ac:dyDescent="0.3">
      <c r="B436" s="51"/>
      <c r="C436" s="136"/>
      <c r="D436" s="105"/>
      <c r="E436" s="48" t="s">
        <v>59</v>
      </c>
      <c r="F436" s="17" t="s">
        <v>295</v>
      </c>
      <c r="G436" s="106">
        <v>5</v>
      </c>
      <c r="H436" s="66">
        <f>2+3</f>
        <v>5</v>
      </c>
      <c r="I436" s="18" t="s">
        <v>32</v>
      </c>
      <c r="J436" s="20"/>
      <c r="K436" s="20"/>
      <c r="L436" s="32"/>
      <c r="M436" s="83"/>
      <c r="N436" s="20"/>
      <c r="O436" s="32"/>
      <c r="P436" s="57"/>
    </row>
    <row r="437" spans="2:16" ht="14.4" thickBot="1" x14ac:dyDescent="0.35">
      <c r="B437" s="51" t="str">
        <f>IF(TRIM(G437)&lt;&gt;"",COUNTA($G$57:G437)&amp;"","")</f>
        <v/>
      </c>
      <c r="C437" s="1"/>
      <c r="D437" s="1"/>
      <c r="E437" s="48"/>
      <c r="F437" s="21" t="s">
        <v>5</v>
      </c>
      <c r="G437" s="22"/>
      <c r="H437" s="22"/>
      <c r="I437" s="23"/>
      <c r="J437" s="23"/>
      <c r="K437" s="23"/>
      <c r="L437" s="80"/>
      <c r="M437" s="23"/>
      <c r="N437" s="80"/>
      <c r="O437" s="23"/>
      <c r="P437" s="68"/>
    </row>
    <row r="438" spans="2:16" x14ac:dyDescent="0.3">
      <c r="B438" s="51" t="str">
        <f>IF(TRIM(G438)&lt;&gt;"",COUNTA($G$57:G438)&amp;"","")</f>
        <v/>
      </c>
      <c r="C438" s="1"/>
      <c r="D438" s="1"/>
      <c r="E438" s="1"/>
      <c r="F438" s="21"/>
      <c r="G438" s="106"/>
      <c r="H438" s="66"/>
      <c r="I438" s="18"/>
      <c r="J438" s="20"/>
      <c r="K438" s="20"/>
      <c r="L438" s="32"/>
      <c r="M438" s="83"/>
      <c r="N438" s="20"/>
      <c r="O438" s="32"/>
      <c r="P438" s="57"/>
    </row>
    <row r="439" spans="2:16" x14ac:dyDescent="0.3">
      <c r="B439" s="51" t="str">
        <f>IF(TRIM(G439)&lt;&gt;"",COUNTA($G$57:G439)&amp;"","")</f>
        <v/>
      </c>
      <c r="C439" s="1"/>
      <c r="D439" s="1"/>
      <c r="E439" s="1"/>
      <c r="F439" s="2"/>
      <c r="G439" s="36"/>
      <c r="H439" s="5"/>
      <c r="I439" s="5"/>
      <c r="J439" s="7"/>
      <c r="K439" s="7"/>
      <c r="L439" s="28"/>
      <c r="M439" s="85"/>
      <c r="N439" s="7"/>
      <c r="O439" s="28"/>
      <c r="P439" s="59"/>
    </row>
    <row r="440" spans="2:16" s="46" customFormat="1" x14ac:dyDescent="0.3">
      <c r="B440" s="47" t="str">
        <f>IF(TRIM(G440)&lt;&gt;"",COUNTA($G$57:G440)&amp;"","")</f>
        <v/>
      </c>
      <c r="C440" s="48"/>
      <c r="D440" s="48"/>
      <c r="E440" s="48"/>
      <c r="F440" s="49" t="s">
        <v>15</v>
      </c>
      <c r="G440" s="48"/>
      <c r="H440" s="48"/>
      <c r="I440" s="50"/>
      <c r="J440" s="94"/>
      <c r="K440" s="95"/>
      <c r="L440" s="95"/>
      <c r="M440" s="96"/>
      <c r="N440" s="5"/>
      <c r="O440" s="1"/>
      <c r="P440" s="59"/>
    </row>
    <row r="441" spans="2:16" s="46" customFormat="1" x14ac:dyDescent="0.3">
      <c r="B441" s="51" t="str">
        <f>IF(TRIM(G441)&lt;&gt;"",COUNTA($G$57:G441)&amp;"","")</f>
        <v/>
      </c>
      <c r="C441" s="18"/>
      <c r="D441" s="18"/>
      <c r="E441" s="18"/>
      <c r="F441" s="49" t="s">
        <v>26</v>
      </c>
      <c r="G441" s="52"/>
      <c r="H441" s="52"/>
      <c r="I441" s="53"/>
      <c r="J441" s="97"/>
      <c r="K441" s="95"/>
      <c r="L441" s="95"/>
      <c r="M441" s="98"/>
      <c r="N441" s="5"/>
      <c r="O441" s="1"/>
      <c r="P441" s="59"/>
    </row>
    <row r="442" spans="2:16" s="46" customFormat="1" x14ac:dyDescent="0.3">
      <c r="B442" s="51" t="str">
        <f>IF(TRIM(G442)&lt;&gt;"",COUNTA($G$57:G442)&amp;"","")</f>
        <v/>
      </c>
      <c r="C442" s="18"/>
      <c r="D442" s="18"/>
      <c r="E442" s="18"/>
      <c r="F442" s="54" t="s">
        <v>16</v>
      </c>
      <c r="G442" s="52"/>
      <c r="H442" s="52"/>
      <c r="I442" s="53"/>
      <c r="J442" s="99"/>
      <c r="K442" s="95"/>
      <c r="L442" s="95"/>
      <c r="M442" s="98"/>
      <c r="N442" s="5"/>
      <c r="O442" s="1"/>
      <c r="P442" s="59"/>
    </row>
    <row r="443" spans="2:16" s="46" customFormat="1" ht="15.75" customHeight="1" thickBot="1" x14ac:dyDescent="0.35">
      <c r="B443" s="88" t="str">
        <f>IF(TRIM(G443)&lt;&gt;"",COUNTA($G$57:G443)&amp;"","")</f>
        <v/>
      </c>
      <c r="C443" s="89"/>
      <c r="D443" s="89"/>
      <c r="E443" s="89"/>
      <c r="F443" s="91" t="s">
        <v>17</v>
      </c>
      <c r="G443" s="92"/>
      <c r="H443" s="92"/>
      <c r="I443" s="93"/>
      <c r="J443" s="100"/>
      <c r="K443" s="101"/>
      <c r="L443" s="101"/>
      <c r="M443" s="102"/>
      <c r="N443" s="6"/>
      <c r="O443" s="19"/>
      <c r="P443" s="61"/>
    </row>
    <row r="444" spans="2:16" s="46" customFormat="1" ht="18" customHeight="1" thickBot="1" x14ac:dyDescent="0.35">
      <c r="B444" s="125"/>
      <c r="C444" s="126"/>
      <c r="D444" s="126"/>
      <c r="E444" s="126"/>
      <c r="F444" s="126"/>
      <c r="G444" s="126"/>
      <c r="H444" s="126"/>
      <c r="I444" s="126"/>
      <c r="J444" s="126"/>
      <c r="K444" s="126"/>
      <c r="L444" s="126"/>
      <c r="M444" s="126"/>
      <c r="N444" s="126"/>
      <c r="O444" s="126"/>
      <c r="P444" s="127"/>
    </row>
    <row r="446" spans="2:16" x14ac:dyDescent="0.3">
      <c r="C446" s="33"/>
      <c r="D446" s="33"/>
      <c r="E446" s="33"/>
    </row>
  </sheetData>
  <sortState xmlns:xlrd2="http://schemas.microsoft.com/office/spreadsheetml/2017/richdata2" ref="F401:I437">
    <sortCondition ref="F401"/>
  </sortState>
  <mergeCells count="15">
    <mergeCell ref="N54:N55"/>
    <mergeCell ref="O54:O55"/>
    <mergeCell ref="P54:P55"/>
    <mergeCell ref="C69:C436"/>
    <mergeCell ref="B444:P444"/>
    <mergeCell ref="F54:F55"/>
    <mergeCell ref="G54:G55"/>
    <mergeCell ref="H54:H55"/>
    <mergeCell ref="I54:I55"/>
    <mergeCell ref="J54:L54"/>
    <mergeCell ref="M54:M55"/>
    <mergeCell ref="B54:B55"/>
    <mergeCell ref="C54:C55"/>
    <mergeCell ref="D54:D55"/>
    <mergeCell ref="E54:E55"/>
  </mergeCells>
  <printOptions horizontalCentered="1"/>
  <pageMargins left="0.2" right="0.25" top="0.25" bottom="0.25" header="0" footer="0"/>
  <pageSetup scale="47" fitToHeight="0" orientation="portrait" horizontalDpi="1200" verticalDpi="1200" r:id="rId1"/>
  <headerFooter differentFirst="1">
    <oddHeader>&amp;CPage &amp;P of &amp;N</oddHeader>
  </headerFooter>
  <rowBreaks count="1" manualBreakCount="1">
    <brk id="53" max="1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935FDFB2-9517-4B3C-8C3C-EF541EA40254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PIPES</vt:lpstr>
      <vt:lpstr>INSULATIONS</vt:lpstr>
      <vt:lpstr>FITTINGS</vt:lpstr>
      <vt:lpstr>FITTINGS!Print_Area</vt:lpstr>
      <vt:lpstr>INSULATIONS!Print_Area</vt:lpstr>
      <vt:lpstr>PIPES!Print_Area</vt:lpstr>
      <vt:lpstr>FITTINGS!Print_Titles</vt:lpstr>
      <vt:lpstr>INSULATIONS!Print_Titles</vt:lpstr>
      <vt:lpstr>PIPES!Print_Titles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Absolute002</dc:creator>
  <cp:lastModifiedBy>HP</cp:lastModifiedBy>
  <cp:lastPrinted>2014-10-18T02:22:15Z</cp:lastPrinted>
  <dcterms:created xsi:type="dcterms:W3CDTF">2013-09-18T14:51:37Z</dcterms:created>
  <dcterms:modified xsi:type="dcterms:W3CDTF">2026-02-25T19:10:15Z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{935FDFB2-9517-4B3C-8C3C-EF541EA40254}</vt:lpwstr>
  </property>
</Properties>
</file>